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codeName="ThisWorkbook" autoCompressPictures="0"/>
  <xr:revisionPtr revIDLastSave="0" documentId="13_ncr:1_{F5137F64-A4DF-4A32-B81B-DF8F7B2CD6C5}" xr6:coauthVersionLast="47" xr6:coauthVersionMax="47" xr10:uidLastSave="{00000000-0000-0000-0000-000000000000}"/>
  <bookViews>
    <workbookView xWindow="-120" yWindow="-120" windowWidth="20730" windowHeight="11160" tabRatio="278" xr2:uid="{00000000-000D-0000-FFFF-FFFF00000000}"/>
  </bookViews>
  <sheets>
    <sheet name="Bracket" sheetId="2" r:id="rId1"/>
    <sheet name="Tracker" sheetId="4" r:id="rId2"/>
    <sheet name="Chart1" sheetId="5" r:id="rId3"/>
    <sheet name="Validation" sheetId="3" state="hidden" r:id="rId4"/>
  </sheets>
  <definedNames>
    <definedName name="_xlnm.Print_Area" localSheetId="0">Bracket!$B$2:$S$70</definedName>
    <definedName name="_xlnm.Print_Area" localSheetId="1">Tracker!$B$2:$N$81</definedName>
    <definedName name="Round1">"A4:C4"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" i="3" l="1"/>
  <c r="AE3" i="3"/>
  <c r="AD3" i="3"/>
  <c r="AC3" i="3"/>
  <c r="AB3" i="3"/>
  <c r="AA3" i="3"/>
  <c r="Z3" i="3"/>
  <c r="Y3" i="3"/>
  <c r="AF2" i="3"/>
  <c r="AE2" i="3"/>
  <c r="AD2" i="3"/>
  <c r="AC2" i="3"/>
  <c r="AB2" i="3"/>
  <c r="AA2" i="3"/>
  <c r="Z2" i="3"/>
  <c r="Y2" i="3"/>
  <c r="C35" i="4"/>
  <c r="C34" i="4"/>
  <c r="C33" i="4"/>
  <c r="C32" i="4"/>
  <c r="C31" i="4"/>
  <c r="C30" i="4"/>
  <c r="C29" i="4"/>
  <c r="C28" i="4"/>
  <c r="N78" i="4"/>
  <c r="L78" i="4"/>
  <c r="L79" i="4"/>
  <c r="J78" i="4"/>
  <c r="J79" i="4" s="1"/>
  <c r="H78" i="4"/>
  <c r="H79" i="4"/>
  <c r="F78" i="4"/>
  <c r="M38" i="4"/>
  <c r="K38" i="4"/>
  <c r="I38" i="4"/>
  <c r="G38" i="4"/>
  <c r="E38" i="4"/>
  <c r="N74" i="4"/>
  <c r="L74" i="4"/>
  <c r="J74" i="4"/>
  <c r="J76" i="4" s="1"/>
  <c r="H74" i="4"/>
  <c r="H76" i="4" s="1"/>
  <c r="F74" i="4"/>
  <c r="BI3" i="3"/>
  <c r="BK2" i="3"/>
  <c r="BI2" i="3"/>
  <c r="N69" i="4"/>
  <c r="N68" i="4"/>
  <c r="L69" i="4"/>
  <c r="L68" i="4"/>
  <c r="J69" i="4"/>
  <c r="J68" i="4"/>
  <c r="H69" i="4"/>
  <c r="H68" i="4"/>
  <c r="F69" i="4"/>
  <c r="F68" i="4"/>
  <c r="C78" i="4"/>
  <c r="C74" i="4"/>
  <c r="D78" i="4"/>
  <c r="D74" i="4"/>
  <c r="D69" i="4"/>
  <c r="D68" i="4"/>
  <c r="D58" i="4"/>
  <c r="N75" i="4"/>
  <c r="N76" i="4"/>
  <c r="L75" i="4"/>
  <c r="L76" i="4" s="1"/>
  <c r="J75" i="4"/>
  <c r="H75" i="4"/>
  <c r="F75" i="4"/>
  <c r="F76" i="4" s="1"/>
  <c r="D75" i="4"/>
  <c r="C75" i="4"/>
  <c r="N71" i="4"/>
  <c r="L71" i="4"/>
  <c r="J71" i="4"/>
  <c r="H71" i="4"/>
  <c r="F71" i="4"/>
  <c r="F72" i="4" s="1"/>
  <c r="D71" i="4"/>
  <c r="C71" i="4"/>
  <c r="N70" i="4"/>
  <c r="L70" i="4"/>
  <c r="J70" i="4"/>
  <c r="H70" i="4"/>
  <c r="F70" i="4"/>
  <c r="D70" i="4"/>
  <c r="C70" i="4"/>
  <c r="C69" i="4"/>
  <c r="C68" i="4"/>
  <c r="N65" i="4"/>
  <c r="L65" i="4"/>
  <c r="J65" i="4"/>
  <c r="H65" i="4"/>
  <c r="F65" i="4"/>
  <c r="D65" i="4"/>
  <c r="C65" i="4"/>
  <c r="N64" i="4"/>
  <c r="L64" i="4"/>
  <c r="J64" i="4"/>
  <c r="H64" i="4"/>
  <c r="F64" i="4"/>
  <c r="D64" i="4"/>
  <c r="C64" i="4"/>
  <c r="N63" i="4"/>
  <c r="L63" i="4"/>
  <c r="J63" i="4"/>
  <c r="H63" i="4"/>
  <c r="F63" i="4"/>
  <c r="D63" i="4"/>
  <c r="C63" i="4"/>
  <c r="N62" i="4"/>
  <c r="L62" i="4"/>
  <c r="J62" i="4"/>
  <c r="H62" i="4"/>
  <c r="F62" i="4"/>
  <c r="D62" i="4"/>
  <c r="C62" i="4"/>
  <c r="N61" i="4"/>
  <c r="L61" i="4"/>
  <c r="J61" i="4"/>
  <c r="H61" i="4"/>
  <c r="F61" i="4"/>
  <c r="D61" i="4"/>
  <c r="C61" i="4"/>
  <c r="N60" i="4"/>
  <c r="L60" i="4"/>
  <c r="J60" i="4"/>
  <c r="H60" i="4"/>
  <c r="F60" i="4"/>
  <c r="D60" i="4"/>
  <c r="C60" i="4"/>
  <c r="N59" i="4"/>
  <c r="L59" i="4"/>
  <c r="J59" i="4"/>
  <c r="H59" i="4"/>
  <c r="F59" i="4"/>
  <c r="D59" i="4"/>
  <c r="C59" i="4"/>
  <c r="N58" i="4"/>
  <c r="L58" i="4"/>
  <c r="J58" i="4"/>
  <c r="H58" i="4"/>
  <c r="F58" i="4"/>
  <c r="C58" i="4"/>
  <c r="N55" i="4"/>
  <c r="L55" i="4"/>
  <c r="J55" i="4"/>
  <c r="H55" i="4"/>
  <c r="F55" i="4"/>
  <c r="D55" i="4"/>
  <c r="C55" i="4"/>
  <c r="N54" i="4"/>
  <c r="L54" i="4"/>
  <c r="J54" i="4"/>
  <c r="H54" i="4"/>
  <c r="F54" i="4"/>
  <c r="D54" i="4"/>
  <c r="C54" i="4"/>
  <c r="N53" i="4"/>
  <c r="L53" i="4"/>
  <c r="J53" i="4"/>
  <c r="H53" i="4"/>
  <c r="F53" i="4"/>
  <c r="D53" i="4"/>
  <c r="C53" i="4"/>
  <c r="N52" i="4"/>
  <c r="L52" i="4"/>
  <c r="J52" i="4"/>
  <c r="H52" i="4"/>
  <c r="F52" i="4"/>
  <c r="D52" i="4"/>
  <c r="C52" i="4"/>
  <c r="N51" i="4"/>
  <c r="L51" i="4"/>
  <c r="J51" i="4"/>
  <c r="H51" i="4"/>
  <c r="F51" i="4"/>
  <c r="D51" i="4"/>
  <c r="C51" i="4"/>
  <c r="N50" i="4"/>
  <c r="L50" i="4"/>
  <c r="J50" i="4"/>
  <c r="H50" i="4"/>
  <c r="F50" i="4"/>
  <c r="D50" i="4"/>
  <c r="C50" i="4"/>
  <c r="N49" i="4"/>
  <c r="L49" i="4"/>
  <c r="J49" i="4"/>
  <c r="H49" i="4"/>
  <c r="F49" i="4"/>
  <c r="D49" i="4"/>
  <c r="C49" i="4"/>
  <c r="N48" i="4"/>
  <c r="L48" i="4"/>
  <c r="J48" i="4"/>
  <c r="H48" i="4"/>
  <c r="F48" i="4"/>
  <c r="D48" i="4"/>
  <c r="C48" i="4"/>
  <c r="N47" i="4"/>
  <c r="L47" i="4"/>
  <c r="J47" i="4"/>
  <c r="H47" i="4"/>
  <c r="F47" i="4"/>
  <c r="D47" i="4"/>
  <c r="C47" i="4"/>
  <c r="N46" i="4"/>
  <c r="L46" i="4"/>
  <c r="J46" i="4"/>
  <c r="H46" i="4"/>
  <c r="F46" i="4"/>
  <c r="D46" i="4"/>
  <c r="C46" i="4"/>
  <c r="N45" i="4"/>
  <c r="L45" i="4"/>
  <c r="J45" i="4"/>
  <c r="H45" i="4"/>
  <c r="F45" i="4"/>
  <c r="D45" i="4"/>
  <c r="C45" i="4"/>
  <c r="N44" i="4"/>
  <c r="L44" i="4"/>
  <c r="J44" i="4"/>
  <c r="H44" i="4"/>
  <c r="F44" i="4"/>
  <c r="D44" i="4"/>
  <c r="C44" i="4"/>
  <c r="N43" i="4"/>
  <c r="L43" i="4"/>
  <c r="J43" i="4"/>
  <c r="H43" i="4"/>
  <c r="F43" i="4"/>
  <c r="D43" i="4"/>
  <c r="C43" i="4"/>
  <c r="N42" i="4"/>
  <c r="L42" i="4"/>
  <c r="J42" i="4"/>
  <c r="H42" i="4"/>
  <c r="F42" i="4"/>
  <c r="D42" i="4"/>
  <c r="C42" i="4"/>
  <c r="N41" i="4"/>
  <c r="L41" i="4"/>
  <c r="J41" i="4"/>
  <c r="H41" i="4"/>
  <c r="F41" i="4"/>
  <c r="D41" i="4"/>
  <c r="C41" i="4"/>
  <c r="N40" i="4"/>
  <c r="L40" i="4"/>
  <c r="J40" i="4"/>
  <c r="H40" i="4"/>
  <c r="F40" i="4"/>
  <c r="D40" i="4"/>
  <c r="C40" i="4"/>
  <c r="N35" i="4"/>
  <c r="L35" i="4"/>
  <c r="J35" i="4"/>
  <c r="H35" i="4"/>
  <c r="F35" i="4"/>
  <c r="D35" i="4"/>
  <c r="N34" i="4"/>
  <c r="L34" i="4"/>
  <c r="J34" i="4"/>
  <c r="H34" i="4"/>
  <c r="F34" i="4"/>
  <c r="D34" i="4"/>
  <c r="N33" i="4"/>
  <c r="L33" i="4"/>
  <c r="J33" i="4"/>
  <c r="H33" i="4"/>
  <c r="F33" i="4"/>
  <c r="D33" i="4"/>
  <c r="N32" i="4"/>
  <c r="L32" i="4"/>
  <c r="J32" i="4"/>
  <c r="H32" i="4"/>
  <c r="F32" i="4"/>
  <c r="D32" i="4"/>
  <c r="N31" i="4"/>
  <c r="L31" i="4"/>
  <c r="J31" i="4"/>
  <c r="H31" i="4"/>
  <c r="F31" i="4"/>
  <c r="D31" i="4"/>
  <c r="N30" i="4"/>
  <c r="L30" i="4"/>
  <c r="J30" i="4"/>
  <c r="H30" i="4"/>
  <c r="F30" i="4"/>
  <c r="D30" i="4"/>
  <c r="N29" i="4"/>
  <c r="L29" i="4"/>
  <c r="J29" i="4"/>
  <c r="H29" i="4"/>
  <c r="F29" i="4"/>
  <c r="D29" i="4"/>
  <c r="N28" i="4"/>
  <c r="L28" i="4"/>
  <c r="J28" i="4"/>
  <c r="H28" i="4"/>
  <c r="F28" i="4"/>
  <c r="D28" i="4"/>
  <c r="N27" i="4"/>
  <c r="L27" i="4"/>
  <c r="J27" i="4"/>
  <c r="H27" i="4"/>
  <c r="F27" i="4"/>
  <c r="D27" i="4"/>
  <c r="C27" i="4"/>
  <c r="N26" i="4"/>
  <c r="L26" i="4"/>
  <c r="J26" i="4"/>
  <c r="H26" i="4"/>
  <c r="F26" i="4"/>
  <c r="D26" i="4"/>
  <c r="C26" i="4"/>
  <c r="N25" i="4"/>
  <c r="L25" i="4"/>
  <c r="J25" i="4"/>
  <c r="H25" i="4"/>
  <c r="F25" i="4"/>
  <c r="D25" i="4"/>
  <c r="C25" i="4"/>
  <c r="N24" i="4"/>
  <c r="L24" i="4"/>
  <c r="J24" i="4"/>
  <c r="H24" i="4"/>
  <c r="F24" i="4"/>
  <c r="D24" i="4"/>
  <c r="C24" i="4"/>
  <c r="N23" i="4"/>
  <c r="L23" i="4"/>
  <c r="J23" i="4"/>
  <c r="H23" i="4"/>
  <c r="F23" i="4"/>
  <c r="D23" i="4"/>
  <c r="C23" i="4"/>
  <c r="N22" i="4"/>
  <c r="L22" i="4"/>
  <c r="J22" i="4"/>
  <c r="H22" i="4"/>
  <c r="F22" i="4"/>
  <c r="D22" i="4"/>
  <c r="C22" i="4"/>
  <c r="N21" i="4"/>
  <c r="L21" i="4"/>
  <c r="J21" i="4"/>
  <c r="H21" i="4"/>
  <c r="F21" i="4"/>
  <c r="D21" i="4"/>
  <c r="C21" i="4"/>
  <c r="N20" i="4"/>
  <c r="L20" i="4"/>
  <c r="J20" i="4"/>
  <c r="H20" i="4"/>
  <c r="F20" i="4"/>
  <c r="D20" i="4"/>
  <c r="C20" i="4"/>
  <c r="N19" i="4"/>
  <c r="L19" i="4"/>
  <c r="J19" i="4"/>
  <c r="H19" i="4"/>
  <c r="F19" i="4"/>
  <c r="D19" i="4"/>
  <c r="C19" i="4"/>
  <c r="N18" i="4"/>
  <c r="L18" i="4"/>
  <c r="J18" i="4"/>
  <c r="H18" i="4"/>
  <c r="F18" i="4"/>
  <c r="D18" i="4"/>
  <c r="C18" i="4"/>
  <c r="N17" i="4"/>
  <c r="L17" i="4"/>
  <c r="J17" i="4"/>
  <c r="H17" i="4"/>
  <c r="F17" i="4"/>
  <c r="D17" i="4"/>
  <c r="C17" i="4"/>
  <c r="N16" i="4"/>
  <c r="L16" i="4"/>
  <c r="J16" i="4"/>
  <c r="H16" i="4"/>
  <c r="F16" i="4"/>
  <c r="D16" i="4"/>
  <c r="C16" i="4"/>
  <c r="N15" i="4"/>
  <c r="L15" i="4"/>
  <c r="J15" i="4"/>
  <c r="H15" i="4"/>
  <c r="F15" i="4"/>
  <c r="D15" i="4"/>
  <c r="C15" i="4"/>
  <c r="N14" i="4"/>
  <c r="L14" i="4"/>
  <c r="J14" i="4"/>
  <c r="H14" i="4"/>
  <c r="F14" i="4"/>
  <c r="D14" i="4"/>
  <c r="C14" i="4"/>
  <c r="N13" i="4"/>
  <c r="L13" i="4"/>
  <c r="J13" i="4"/>
  <c r="H13" i="4"/>
  <c r="F13" i="4"/>
  <c r="D13" i="4"/>
  <c r="C13" i="4"/>
  <c r="N12" i="4"/>
  <c r="L12" i="4"/>
  <c r="J12" i="4"/>
  <c r="H12" i="4"/>
  <c r="F12" i="4"/>
  <c r="D12" i="4"/>
  <c r="C12" i="4"/>
  <c r="N11" i="4"/>
  <c r="L11" i="4"/>
  <c r="J11" i="4"/>
  <c r="H11" i="4"/>
  <c r="F11" i="4"/>
  <c r="D11" i="4"/>
  <c r="C11" i="4"/>
  <c r="N10" i="4"/>
  <c r="L10" i="4"/>
  <c r="J10" i="4"/>
  <c r="H10" i="4"/>
  <c r="F10" i="4"/>
  <c r="D10" i="4"/>
  <c r="C10" i="4"/>
  <c r="N9" i="4"/>
  <c r="L9" i="4"/>
  <c r="J9" i="4"/>
  <c r="H9" i="4"/>
  <c r="F9" i="4"/>
  <c r="D9" i="4"/>
  <c r="C9" i="4"/>
  <c r="N8" i="4"/>
  <c r="L8" i="4"/>
  <c r="J8" i="4"/>
  <c r="H8" i="4"/>
  <c r="F8" i="4"/>
  <c r="D8" i="4"/>
  <c r="C8" i="4"/>
  <c r="N7" i="4"/>
  <c r="L7" i="4"/>
  <c r="J7" i="4"/>
  <c r="H7" i="4"/>
  <c r="F7" i="4"/>
  <c r="D7" i="4"/>
  <c r="C7" i="4"/>
  <c r="N6" i="4"/>
  <c r="L6" i="4"/>
  <c r="J6" i="4"/>
  <c r="H6" i="4"/>
  <c r="F6" i="4"/>
  <c r="D6" i="4"/>
  <c r="C6" i="4"/>
  <c r="N5" i="4"/>
  <c r="L5" i="4"/>
  <c r="J5" i="4"/>
  <c r="H5" i="4"/>
  <c r="F5" i="4"/>
  <c r="D5" i="4"/>
  <c r="C5" i="4"/>
  <c r="N4" i="4"/>
  <c r="L4" i="4"/>
  <c r="J4" i="4"/>
  <c r="H4" i="4"/>
  <c r="F4" i="4"/>
  <c r="D4" i="4"/>
  <c r="C4" i="4"/>
  <c r="BK3" i="3"/>
  <c r="BJ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BJ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F79" i="4"/>
  <c r="N79" i="4"/>
  <c r="J36" i="4" l="1"/>
  <c r="F66" i="4"/>
  <c r="H66" i="4"/>
  <c r="J72" i="4"/>
  <c r="N72" i="4"/>
  <c r="H72" i="4"/>
  <c r="L66" i="4"/>
  <c r="N66" i="4"/>
  <c r="L72" i="4"/>
  <c r="J66" i="4"/>
  <c r="L36" i="4"/>
  <c r="F36" i="4"/>
  <c r="N36" i="4"/>
  <c r="H36" i="4"/>
  <c r="J56" i="4"/>
  <c r="L56" i="4"/>
  <c r="F56" i="4"/>
  <c r="N56" i="4"/>
  <c r="H56" i="4"/>
  <c r="H81" i="4" l="1"/>
  <c r="L81" i="4"/>
  <c r="F81" i="4"/>
  <c r="N81" i="4"/>
  <c r="J81" i="4"/>
</calcChain>
</file>

<file path=xl/sharedStrings.xml><?xml version="1.0" encoding="utf-8"?>
<sst xmlns="http://schemas.openxmlformats.org/spreadsheetml/2006/main" count="543" uniqueCount="67">
  <si>
    <t>1st Round</t>
  </si>
  <si>
    <t>2nd Round</t>
  </si>
  <si>
    <t>[Pick a team]</t>
  </si>
  <si>
    <t>Rounds</t>
  </si>
  <si>
    <t>Player 1</t>
  </si>
  <si>
    <t>Player 2</t>
  </si>
  <si>
    <t>Player 3</t>
  </si>
  <si>
    <t>Player 4</t>
  </si>
  <si>
    <t>Player 5</t>
  </si>
  <si>
    <t>Match-ups</t>
  </si>
  <si>
    <t>Winner</t>
  </si>
  <si>
    <t>Pick</t>
  </si>
  <si>
    <t>Results</t>
  </si>
  <si>
    <t>First Round Totals:</t>
  </si>
  <si>
    <t xml:space="preserve"> Second Round Totals:</t>
  </si>
  <si>
    <t>Third Round Totals:</t>
  </si>
  <si>
    <t>Fourth Round Totals:</t>
  </si>
  <si>
    <t>Fifth Round Totals:</t>
  </si>
  <si>
    <t>Sixth Round Totals:</t>
  </si>
  <si>
    <t>1st</t>
  </si>
  <si>
    <t>2nd</t>
  </si>
  <si>
    <t>3rd</t>
  </si>
  <si>
    <t>4th</t>
  </si>
  <si>
    <t>5th</t>
  </si>
  <si>
    <t>6th</t>
  </si>
  <si>
    <t xml:space="preserve"> </t>
  </si>
  <si>
    <r>
      <rPr>
        <b/>
        <sz val="8"/>
        <color theme="1" tint="4.9989318521683403E-2"/>
        <rFont val="Century Gothic"/>
        <family val="2"/>
        <scheme val="major"/>
      </rPr>
      <t>FINAL FOUR</t>
    </r>
    <r>
      <rPr>
        <sz val="8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</si>
  <si>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8"/>
        <color theme="1" tint="4.9989318521683403E-2"/>
        <rFont val="Century Gothic"/>
        <family val="2"/>
        <scheme val="major"/>
      </rPr>
      <t>FINAL</t>
    </r>
    <r>
      <rPr>
        <sz val="8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</si>
  <si>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8"/>
        <color theme="1" tint="4.9989318521683403E-2"/>
        <rFont val="Century Gothic"/>
        <family val="2"/>
        <scheme val="major"/>
      </rPr>
      <t>FINAL FOUR</t>
    </r>
    <r>
      <rPr>
        <sz val="8"/>
        <color theme="1" tint="0.249977111117893"/>
        <rFont val="Century Gothic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     </t>
    </r>
  </si>
  <si>
    <t>Sweet 16</t>
  </si>
  <si>
    <t>Elite 8</t>
  </si>
  <si>
    <t>Final Four</t>
  </si>
  <si>
    <t>Championship</t>
  </si>
  <si>
    <t>NORTH</t>
  </si>
  <si>
    <t>WEST</t>
  </si>
  <si>
    <t>SOUTH</t>
  </si>
  <si>
    <t>EAST</t>
  </si>
  <si>
    <t>DART MADNESS WOMENS TOURNAMENT BRACKET</t>
  </si>
  <si>
    <t>DART MADNESS WOMENS CHAMPION</t>
  </si>
  <si>
    <t>BYE</t>
  </si>
  <si>
    <t>Lorry Jackson</t>
  </si>
  <si>
    <t>Tiffany Strite</t>
  </si>
  <si>
    <t>Lia Kohl</t>
  </si>
  <si>
    <t>Angie Brewer</t>
  </si>
  <si>
    <t>Angie Molnar</t>
  </si>
  <si>
    <t>Sarah Lawson</t>
  </si>
  <si>
    <t>Tracey Gorham</t>
  </si>
  <si>
    <t>Jasmyn George</t>
  </si>
  <si>
    <t>Wendy Madison</t>
  </si>
  <si>
    <t>Becky Sprague</t>
  </si>
  <si>
    <t>Shelly Ammerman</t>
  </si>
  <si>
    <t>Kristine Seaman</t>
  </si>
  <si>
    <t>Samantha Roberts</t>
  </si>
  <si>
    <t>Allie Ziegler</t>
  </si>
  <si>
    <t>Rachael Dewald</t>
  </si>
  <si>
    <t>Marla Dieterman</t>
  </si>
  <si>
    <t>Kristen Parker</t>
  </si>
  <si>
    <t>Amy Pierce</t>
  </si>
  <si>
    <t>Hannah Smiley</t>
  </si>
  <si>
    <t>Shawna Lantrip</t>
  </si>
  <si>
    <t>Jessica Thatcher</t>
  </si>
  <si>
    <t>Reggie Benge</t>
  </si>
  <si>
    <t>Jenn Maier</t>
  </si>
  <si>
    <t>Alicia Gossett</t>
  </si>
  <si>
    <t>Bobbi Jo Anderson</t>
  </si>
  <si>
    <t>Kassi Lynn</t>
  </si>
  <si>
    <t>Kaitlyn Lacy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</si>
</sst>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color indexed="42"/>
      <name val="Arial Narrow"/>
      <family val="2"/>
    </font>
    <font>
      <sz val="9"/>
      <color indexed="42"/>
      <name val="Arial Narrow"/>
      <family val="2"/>
    </font>
    <font>
      <sz val="10"/>
      <color indexed="42"/>
      <name val="Arial Narrow"/>
      <family val="2"/>
    </font>
    <font>
      <sz val="8"/>
      <color theme="1" tint="0.14999847407452621"/>
      <name val="Tw Cen MT Condensed"/>
      <family val="2"/>
      <scheme val="minor"/>
    </font>
    <font>
      <sz val="10"/>
      <color theme="1" tint="0.14999847407452621"/>
      <name val="Tw Cen MT Condensed"/>
      <family val="2"/>
      <scheme val="minor"/>
    </font>
    <font>
      <sz val="9"/>
      <color theme="1" tint="0.14999847407452621"/>
      <name val="Tw Cen MT Condensed"/>
      <family val="2"/>
      <scheme val="minor"/>
    </font>
    <font>
      <b/>
      <sz val="9"/>
      <color theme="1" tint="0.14999847407452621"/>
      <name val="Tw Cen MT Condensed"/>
      <family val="2"/>
      <scheme val="minor"/>
    </font>
    <font>
      <sz val="8"/>
      <color theme="1" tint="0.14999847407452621"/>
      <name val="Tw Cen MT Condensed"/>
      <family val="2"/>
    </font>
    <font>
      <sz val="7"/>
      <color theme="1" tint="0.14999847407452621"/>
      <name val="Tw Cen MT Condensed"/>
      <family val="2"/>
    </font>
    <font>
      <sz val="18"/>
      <color theme="1" tint="0.14999847407452621"/>
      <name val="Tw Cen MT Condensed"/>
      <family val="2"/>
    </font>
    <font>
      <sz val="10"/>
      <color theme="1" tint="0.14999847407452621"/>
      <name val="Tw Cen MT Condensed"/>
      <family val="2"/>
    </font>
    <font>
      <sz val="10"/>
      <color rgb="FF085AA5"/>
      <name val="Tw Cen MT Condensed"/>
      <family val="2"/>
    </font>
    <font>
      <sz val="8"/>
      <color theme="1" tint="0.249977111117893"/>
      <name val="Tw Cen MT Condensed"/>
      <family val="2"/>
    </font>
    <font>
      <sz val="7"/>
      <color theme="1" tint="0.249977111117893"/>
      <name val="Tw Cen MT Condensed"/>
      <family val="2"/>
    </font>
    <font>
      <sz val="18"/>
      <color theme="1" tint="0.249977111117893"/>
      <name val="Tw Cen MT Condensed"/>
      <family val="2"/>
    </font>
    <font>
      <sz val="10"/>
      <color theme="1" tint="0.249977111117893"/>
      <name val="Tw Cen MT Condensed"/>
      <family val="2"/>
    </font>
    <font>
      <sz val="7.5"/>
      <color theme="1" tint="0.249977111117893"/>
      <name val="Tw Cen MT Condensed"/>
      <family val="2"/>
    </font>
    <font>
      <sz val="8"/>
      <color rgb="FF369EDF"/>
      <name val="Century Gothic"/>
      <family val="2"/>
    </font>
    <font>
      <sz val="13"/>
      <color theme="0"/>
      <name val="Century Gothic"/>
      <family val="1"/>
      <scheme val="major"/>
    </font>
    <font>
      <sz val="8"/>
      <color theme="1" tint="0.249977111117893"/>
      <name val="Century Gothic"/>
      <family val="2"/>
      <scheme val="major"/>
    </font>
    <font>
      <b/>
      <sz val="8"/>
      <color theme="1" tint="4.9989318521683403E-2"/>
      <name val="Century Gothic"/>
      <family val="2"/>
      <scheme val="major"/>
    </font>
    <font>
      <sz val="8"/>
      <color theme="1" tint="0.249977111117893"/>
      <name val="Tw Cen MT Condensed"/>
      <family val="2"/>
      <scheme val="minor"/>
    </font>
    <font>
      <sz val="7"/>
      <color theme="1" tint="0.249977111117893"/>
      <name val="Tw Cen MT Condensed"/>
      <family val="2"/>
      <scheme val="minor"/>
    </font>
    <font>
      <sz val="8"/>
      <color theme="3" tint="0.39994506668294322"/>
      <name val="Century Gothic"/>
      <family val="2"/>
      <scheme val="major"/>
    </font>
    <font>
      <sz val="8"/>
      <color theme="1" tint="0.249977111117893"/>
      <name val="Tw Cen MT Condensed"/>
      <family val="1"/>
      <scheme val="minor"/>
    </font>
    <font>
      <sz val="13"/>
      <color theme="0"/>
      <name val="Century Gothic"/>
      <family val="2"/>
      <scheme val="major"/>
    </font>
    <font>
      <sz val="9"/>
      <color theme="0"/>
      <name val="Century Gothic"/>
      <family val="2"/>
      <scheme val="major"/>
    </font>
    <font>
      <sz val="12"/>
      <color theme="1" tint="4.9989318521683403E-2"/>
      <name val="Century Gothic"/>
      <family val="2"/>
      <scheme val="major"/>
    </font>
    <font>
      <sz val="10.5"/>
      <color theme="1" tint="0.249977111117893"/>
      <name val="Tw Cen MT Condensed"/>
      <family val="2"/>
      <scheme val="minor"/>
    </font>
    <font>
      <sz val="12"/>
      <color theme="0"/>
      <name val="Tw Cen MT Condensed"/>
      <family val="2"/>
      <scheme val="minor"/>
    </font>
    <font>
      <sz val="11"/>
      <color theme="1" tint="4.9989318521683403E-2"/>
      <name val="Century Gothic"/>
      <family val="2"/>
      <scheme val="major"/>
    </font>
    <font>
      <sz val="9"/>
      <color indexed="42"/>
      <name val="Tw Cen MT Condensed"/>
      <family val="2"/>
      <scheme val="minor"/>
    </font>
    <font>
      <b/>
      <sz val="8"/>
      <color theme="5" tint="-0.499984740745262"/>
      <name val="Century Gothic"/>
      <family val="2"/>
      <scheme val="major"/>
    </font>
    <font>
      <sz val="12"/>
      <color theme="0"/>
      <name val="Calibri"/>
      <family val="2"/>
    </font>
    <font>
      <sz val="8.5"/>
      <color theme="0"/>
      <name val="Calibri"/>
      <family val="2"/>
    </font>
    <font>
      <b/>
      <u/>
      <sz val="8"/>
      <color theme="1" tint="0.249977111117893"/>
      <name val="Century Gothic"/>
      <family val="2"/>
      <scheme val="major"/>
    </font>
    <font>
      <b/>
      <sz val="8"/>
      <color theme="1"/>
      <name val="Century Gothic"/>
      <family val="2"/>
      <scheme val="major"/>
    </font>
    <font>
      <b/>
      <sz val="8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6106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rgb="FF369EDF"/>
      </right>
      <top/>
      <bottom/>
      <diagonal/>
    </border>
    <border>
      <left style="thin">
        <color rgb="FF369EDF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medium">
        <color indexed="9"/>
      </left>
      <right/>
      <top style="thin">
        <color theme="6"/>
      </top>
      <bottom style="thin">
        <color theme="6"/>
      </bottom>
      <diagonal/>
    </border>
    <border>
      <left/>
      <right style="medium">
        <color indexed="9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theme="0"/>
      </right>
      <top style="medium">
        <color theme="0"/>
      </top>
      <bottom style="thin">
        <color theme="6"/>
      </bottom>
      <diagonal/>
    </border>
    <border>
      <left/>
      <right style="thin">
        <color theme="6"/>
      </right>
      <top style="medium">
        <color theme="0"/>
      </top>
      <bottom style="thin">
        <color theme="6"/>
      </bottom>
      <diagonal/>
    </border>
    <border>
      <left style="medium">
        <color indexed="9"/>
      </left>
      <right/>
      <top style="medium">
        <color theme="0"/>
      </top>
      <bottom style="thin">
        <color theme="6"/>
      </bottom>
      <diagonal/>
    </border>
    <border>
      <left style="thin">
        <color theme="6"/>
      </left>
      <right style="thin">
        <color indexed="9"/>
      </right>
      <top style="thin">
        <color theme="6"/>
      </top>
      <bottom style="thin">
        <color theme="6"/>
      </bottom>
      <diagonal/>
    </border>
    <border>
      <left style="thin">
        <color indexed="9"/>
      </left>
      <right style="thin">
        <color indexed="9"/>
      </right>
      <top style="thin">
        <color theme="6"/>
      </top>
      <bottom style="thin">
        <color theme="6"/>
      </bottom>
      <diagonal/>
    </border>
    <border>
      <left style="thin">
        <color indexed="9"/>
      </left>
      <right style="medium">
        <color indexed="9"/>
      </right>
      <top style="thin">
        <color theme="6"/>
      </top>
      <bottom style="thin">
        <color theme="6"/>
      </bottom>
      <diagonal/>
    </border>
    <border>
      <left style="medium">
        <color indexed="9"/>
      </left>
      <right/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medium">
        <color indexed="9"/>
      </right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/>
      <diagonal/>
    </border>
    <border>
      <left style="thin">
        <color theme="3" tint="0.39994506668294322"/>
      </left>
      <right/>
      <top/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/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4506668294322"/>
      </left>
      <right/>
      <top/>
      <bottom style="medium">
        <color indexed="64"/>
      </bottom>
      <diagonal/>
    </border>
    <border>
      <left/>
      <right style="thin">
        <color theme="3" tint="0.39994506668294322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5" fillId="2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4" fillId="0" borderId="0" xfId="0" applyFont="1" applyFill="1"/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/>
    </xf>
    <xf numFmtId="0" fontId="16" fillId="0" borderId="9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5" fillId="0" borderId="29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0" fontId="24" fillId="0" borderId="30" xfId="0" applyFont="1" applyFill="1" applyBorder="1" applyAlignment="1" applyProtection="1">
      <alignment horizontal="center" vertical="center"/>
      <protection locked="0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38" xfId="0" applyFont="1" applyFill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27" fillId="0" borderId="39" xfId="0" applyFont="1" applyFill="1" applyBorder="1" applyAlignment="1" applyProtection="1">
      <alignment horizontal="center" vertical="center"/>
      <protection locked="0"/>
    </xf>
    <xf numFmtId="0" fontId="31" fillId="2" borderId="11" xfId="0" applyNumberFormat="1" applyFont="1" applyFill="1" applyBorder="1" applyAlignment="1">
      <alignment horizontal="center" vertical="center"/>
    </xf>
    <xf numFmtId="0" fontId="31" fillId="2" borderId="11" xfId="0" applyNumberFormat="1" applyFont="1" applyFill="1" applyBorder="1" applyAlignment="1" applyProtection="1">
      <alignment horizontal="center" vertical="center"/>
      <protection locked="0"/>
    </xf>
    <xf numFmtId="0" fontId="31" fillId="2" borderId="12" xfId="0" applyNumberFormat="1" applyFont="1" applyFill="1" applyBorder="1" applyAlignment="1" applyProtection="1">
      <alignment horizontal="center" vertical="center"/>
      <protection locked="0"/>
    </xf>
    <xf numFmtId="0" fontId="31" fillId="2" borderId="12" xfId="0" applyNumberFormat="1" applyFont="1" applyFill="1" applyBorder="1" applyAlignment="1">
      <alignment horizontal="center" vertical="center"/>
    </xf>
    <xf numFmtId="0" fontId="32" fillId="3" borderId="14" xfId="0" applyNumberFormat="1" applyFont="1" applyFill="1" applyBorder="1" applyAlignment="1">
      <alignment horizontal="center" vertical="center"/>
    </xf>
    <xf numFmtId="0" fontId="32" fillId="3" borderId="13" xfId="0" applyNumberFormat="1" applyFont="1" applyFill="1" applyBorder="1" applyAlignment="1">
      <alignment horizontal="center" vertical="center"/>
    </xf>
    <xf numFmtId="0" fontId="32" fillId="3" borderId="17" xfId="0" applyNumberFormat="1" applyFont="1" applyFill="1" applyBorder="1" applyAlignment="1">
      <alignment horizontal="center" vertical="center"/>
    </xf>
    <xf numFmtId="0" fontId="32" fillId="3" borderId="24" xfId="0" applyNumberFormat="1" applyFont="1" applyFill="1" applyBorder="1" applyAlignment="1">
      <alignment vertical="center" wrapText="1"/>
    </xf>
    <xf numFmtId="0" fontId="33" fillId="4" borderId="11" xfId="0" applyNumberFormat="1" applyFont="1" applyFill="1" applyBorder="1" applyAlignment="1">
      <alignment horizontal="center" vertical="center" wrapText="1"/>
    </xf>
    <xf numFmtId="0" fontId="32" fillId="3" borderId="27" xfId="0" applyNumberFormat="1" applyFont="1" applyFill="1" applyBorder="1" applyAlignment="1">
      <alignment horizontal="center" vertical="center"/>
    </xf>
    <xf numFmtId="0" fontId="32" fillId="3" borderId="24" xfId="0" applyNumberFormat="1" applyFont="1" applyFill="1" applyBorder="1" applyAlignment="1">
      <alignment horizontal="center" vertical="center"/>
    </xf>
    <xf numFmtId="0" fontId="32" fillId="3" borderId="28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vertical="center"/>
    </xf>
    <xf numFmtId="0" fontId="29" fillId="6" borderId="18" xfId="0" applyFont="1" applyFill="1" applyBorder="1" applyAlignment="1" applyProtection="1">
      <alignment horizontal="center" vertical="center" wrapText="1"/>
    </xf>
    <xf numFmtId="0" fontId="29" fillId="6" borderId="7" xfId="0" applyFont="1" applyFill="1" applyBorder="1" applyAlignment="1" applyProtection="1">
      <alignment horizontal="center" vertical="center" wrapText="1"/>
    </xf>
    <xf numFmtId="0" fontId="29" fillId="6" borderId="0" xfId="0" applyFont="1" applyFill="1" applyBorder="1" applyAlignment="1" applyProtection="1">
      <alignment horizontal="center" vertical="center" wrapText="1"/>
    </xf>
    <xf numFmtId="0" fontId="29" fillId="6" borderId="8" xfId="0" applyFont="1" applyFill="1" applyBorder="1" applyAlignment="1" applyProtection="1">
      <alignment horizontal="center" vertical="center" wrapText="1"/>
    </xf>
    <xf numFmtId="0" fontId="29" fillId="6" borderId="20" xfId="0" applyFont="1" applyFill="1" applyBorder="1" applyAlignment="1" applyProtection="1">
      <alignment horizontal="center" vertical="center" wrapText="1"/>
    </xf>
    <xf numFmtId="0" fontId="29" fillId="6" borderId="19" xfId="0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 wrapText="1"/>
    </xf>
    <xf numFmtId="0" fontId="37" fillId="5" borderId="0" xfId="0" applyFont="1" applyFill="1" applyBorder="1" applyAlignment="1" applyProtection="1">
      <alignment horizontal="center" vertical="center"/>
    </xf>
    <xf numFmtId="0" fontId="37" fillId="5" borderId="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9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/>
    </xf>
    <xf numFmtId="0" fontId="39" fillId="10" borderId="0" xfId="0" applyFont="1" applyFill="1" applyBorder="1" applyAlignment="1">
      <alignment horizontal="center" vertical="center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 applyProtection="1">
      <alignment horizontal="center" vertical="center"/>
      <protection locked="0"/>
    </xf>
    <xf numFmtId="0" fontId="38" fillId="0" borderId="3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Border="1" applyAlignment="1" applyProtection="1">
      <alignment horizontal="center" vertical="center"/>
    </xf>
    <xf numFmtId="0" fontId="35" fillId="7" borderId="34" xfId="0" applyFont="1" applyFill="1" applyBorder="1" applyAlignment="1">
      <alignment horizontal="center" vertical="top" wrapText="1"/>
    </xf>
    <xf numFmtId="0" fontId="35" fillId="7" borderId="9" xfId="0" applyFont="1" applyFill="1" applyBorder="1" applyAlignment="1">
      <alignment horizontal="center" vertical="top" wrapText="1"/>
    </xf>
    <xf numFmtId="0" fontId="35" fillId="7" borderId="35" xfId="0" applyFont="1" applyFill="1" applyBorder="1" applyAlignment="1">
      <alignment horizontal="center" vertical="top" wrapText="1"/>
    </xf>
    <xf numFmtId="0" fontId="35" fillId="7" borderId="30" xfId="0" applyFont="1" applyFill="1" applyBorder="1" applyAlignment="1">
      <alignment horizontal="center" vertical="top" wrapText="1"/>
    </xf>
    <xf numFmtId="0" fontId="35" fillId="7" borderId="43" xfId="0" applyFont="1" applyFill="1" applyBorder="1" applyAlignment="1">
      <alignment horizontal="center" vertical="top" wrapText="1"/>
    </xf>
    <xf numFmtId="0" fontId="35" fillId="7" borderId="44" xfId="0" applyFont="1" applyFill="1" applyBorder="1" applyAlignment="1">
      <alignment horizontal="center" vertical="top" wrapText="1"/>
    </xf>
    <xf numFmtId="0" fontId="21" fillId="6" borderId="0" xfId="0" applyFont="1" applyFill="1" applyBorder="1" applyAlignment="1">
      <alignment horizontal="center" vertical="center"/>
    </xf>
    <xf numFmtId="0" fontId="32" fillId="3" borderId="25" xfId="0" applyNumberFormat="1" applyFont="1" applyFill="1" applyBorder="1" applyAlignment="1">
      <alignment horizontal="right" vertical="center" wrapText="1"/>
    </xf>
    <xf numFmtId="0" fontId="32" fillId="3" borderId="26" xfId="0" applyNumberFormat="1" applyFont="1" applyFill="1" applyBorder="1" applyAlignment="1">
      <alignment horizontal="right" vertical="center" wrapText="1"/>
    </xf>
    <xf numFmtId="0" fontId="32" fillId="3" borderId="27" xfId="0" applyNumberFormat="1" applyFont="1" applyFill="1" applyBorder="1" applyAlignment="1">
      <alignment horizontal="right" vertical="center" wrapText="1"/>
    </xf>
    <xf numFmtId="0" fontId="32" fillId="3" borderId="21" xfId="0" applyNumberFormat="1" applyFont="1" applyFill="1" applyBorder="1" applyAlignment="1">
      <alignment horizontal="right" vertical="center" wrapText="1"/>
    </xf>
    <xf numFmtId="0" fontId="32" fillId="3" borderId="22" xfId="0" applyNumberFormat="1" applyFont="1" applyFill="1" applyBorder="1" applyAlignment="1">
      <alignment horizontal="right" vertical="center" wrapText="1"/>
    </xf>
    <xf numFmtId="0" fontId="32" fillId="3" borderId="23" xfId="0" applyNumberFormat="1" applyFont="1" applyFill="1" applyBorder="1" applyAlignment="1">
      <alignment horizontal="right" vertical="center" wrapText="1"/>
    </xf>
    <xf numFmtId="0" fontId="28" fillId="8" borderId="6" xfId="0" applyFont="1" applyFill="1" applyBorder="1" applyAlignment="1">
      <alignment horizontal="center" vertical="center"/>
    </xf>
    <xf numFmtId="0" fontId="32" fillId="3" borderId="15" xfId="0" applyNumberFormat="1" applyFont="1" applyFill="1" applyBorder="1" applyAlignment="1">
      <alignment horizontal="right" vertical="center" wrapText="1"/>
    </xf>
    <xf numFmtId="0" fontId="32" fillId="3" borderId="16" xfId="0" applyNumberFormat="1" applyFont="1" applyFill="1" applyBorder="1" applyAlignment="1">
      <alignment horizontal="right" vertical="center" wrapText="1"/>
    </xf>
    <xf numFmtId="0" fontId="32" fillId="3" borderId="14" xfId="0" applyNumberFormat="1" applyFont="1" applyFill="1" applyBorder="1" applyAlignment="1">
      <alignment horizontal="right" vertical="center" wrapText="1"/>
    </xf>
    <xf numFmtId="0" fontId="30" fillId="4" borderId="11" xfId="0" applyNumberFormat="1" applyFont="1" applyFill="1" applyBorder="1" applyAlignment="1">
      <alignment horizontal="center" vertical="center" wrapText="1"/>
    </xf>
    <xf numFmtId="0" fontId="33" fillId="4" borderId="1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top"/>
    </xf>
    <xf numFmtId="0" fontId="4" fillId="2" borderId="2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34" fillId="2" borderId="1" xfId="0" applyNumberFormat="1" applyFont="1" applyFill="1" applyBorder="1" applyAlignment="1">
      <alignment horizontal="center" vertical="center"/>
    </xf>
    <xf numFmtId="0" fontId="34" fillId="2" borderId="2" xfId="0" applyNumberFormat="1" applyFont="1" applyFill="1" applyBorder="1" applyAlignment="1">
      <alignment horizontal="center" vertical="center"/>
    </xf>
    <xf numFmtId="0" fontId="34" fillId="2" borderId="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0" fillId="4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6E7F1"/>
      <rgbColor rgb="005F2412"/>
      <rgbColor rgb="00945D4A"/>
      <rgbColor rgb="00ACC8DD"/>
      <rgbColor rgb="00FF99CC"/>
      <rgbColor rgb="00B27A69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6106"/>
      <color rgb="FF218ED1"/>
      <color rgb="FF369EDF"/>
      <color rgb="FF64B4E6"/>
      <color rgb="FF559979"/>
      <color rgb="FF085AA5"/>
      <color rgb="FF8AC9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Bracket!$J$36:$J$39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7-45E5-813B-1AF2AB81097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Bracket!$K$36:$K$39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A17-45E5-813B-1AF2AB810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318488"/>
        <c:axId val="315313240"/>
      </c:barChart>
      <c:catAx>
        <c:axId val="315318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313240"/>
        <c:crosses val="autoZero"/>
        <c:auto val="1"/>
        <c:lblAlgn val="ctr"/>
        <c:lblOffset val="100"/>
        <c:noMultiLvlLbl val="0"/>
      </c:catAx>
      <c:valAx>
        <c:axId val="31531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31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1"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0</xdr:rowOff>
    </xdr:from>
    <xdr:to>
      <xdr:col>12</xdr:col>
      <xdr:colOff>38305</xdr:colOff>
      <xdr:row>16</xdr:row>
      <xdr:rowOff>133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06114C-27EC-4DDD-A735-A8BFCEB7D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714375"/>
          <a:ext cx="1467055" cy="952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ustom 3">
      <a:majorFont>
        <a:latin typeface="Century Gothic"/>
        <a:ea typeface=""/>
        <a:cs typeface=""/>
      </a:majorFont>
      <a:minorFont>
        <a:latin typeface="Tw Cen M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S70"/>
  <sheetViews>
    <sheetView showGridLines="0" tabSelected="1" zoomScale="110" zoomScaleNormal="110" workbookViewId="0">
      <selection activeCell="Q32" sqref="Q32"/>
    </sheetView>
  </sheetViews>
  <sheetFormatPr defaultColWidth="8.85546875" defaultRowHeight="12.75" x14ac:dyDescent="0.2"/>
  <cols>
    <col min="1" max="1" width="0.85546875" style="4" customWidth="1"/>
    <col min="2" max="2" width="2.85546875" style="3" customWidth="1"/>
    <col min="3" max="6" width="10" style="4" customWidth="1"/>
    <col min="7" max="7" width="0.85546875" style="4" customWidth="1"/>
    <col min="8" max="8" width="10" style="4" customWidth="1"/>
    <col min="9" max="9" width="0.85546875" style="4" customWidth="1"/>
    <col min="10" max="11" width="10" style="4" customWidth="1"/>
    <col min="12" max="12" width="0.85546875" style="4" customWidth="1"/>
    <col min="13" max="13" width="10" style="5" customWidth="1"/>
    <col min="14" max="14" width="0.85546875" style="5" customWidth="1"/>
    <col min="15" max="18" width="10" style="5" customWidth="1"/>
    <col min="19" max="19" width="2.85546875" style="3" customWidth="1"/>
    <col min="20" max="16384" width="8.85546875" style="4"/>
  </cols>
  <sheetData>
    <row r="1" spans="1:19" ht="5.0999999999999996" customHeight="1" x14ac:dyDescent="0.2"/>
    <row r="2" spans="1:19" ht="26.1" customHeight="1" x14ac:dyDescent="0.2">
      <c r="B2" s="107" t="s">
        <v>37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s="6" customFormat="1" ht="2.1" customHeight="1" x14ac:dyDescent="0.2">
      <c r="B3" s="9"/>
      <c r="C3" s="10"/>
      <c r="D3" s="10"/>
      <c r="E3" s="96"/>
      <c r="F3" s="96"/>
      <c r="G3" s="11"/>
      <c r="H3" s="12"/>
      <c r="I3" s="11"/>
      <c r="J3" s="96"/>
      <c r="K3" s="96"/>
      <c r="L3" s="11"/>
      <c r="M3" s="12"/>
      <c r="N3" s="11"/>
      <c r="O3" s="96"/>
      <c r="P3" s="96"/>
      <c r="Q3" s="10"/>
      <c r="R3" s="10"/>
      <c r="S3" s="9"/>
    </row>
    <row r="4" spans="1:19" s="7" customFormat="1" ht="15.95" customHeight="1" x14ac:dyDescent="0.2">
      <c r="B4" s="81"/>
      <c r="C4" s="82" t="s">
        <v>0</v>
      </c>
      <c r="D4" s="82" t="s">
        <v>1</v>
      </c>
      <c r="E4" s="82" t="s">
        <v>29</v>
      </c>
      <c r="F4" s="82" t="s">
        <v>30</v>
      </c>
      <c r="G4" s="82"/>
      <c r="H4" s="82" t="s">
        <v>31</v>
      </c>
      <c r="I4" s="82"/>
      <c r="J4" s="100" t="s">
        <v>32</v>
      </c>
      <c r="K4" s="100"/>
      <c r="L4" s="82"/>
      <c r="M4" s="82" t="s">
        <v>31</v>
      </c>
      <c r="N4" s="82"/>
      <c r="O4" s="82" t="s">
        <v>30</v>
      </c>
      <c r="P4" s="82" t="s">
        <v>29</v>
      </c>
      <c r="Q4" s="82" t="s">
        <v>1</v>
      </c>
      <c r="R4" s="82" t="s">
        <v>0</v>
      </c>
      <c r="S4" s="83"/>
    </row>
    <row r="5" spans="1:19" s="7" customFormat="1" ht="2.1" customHeight="1" x14ac:dyDescent="0.2">
      <c r="B5" s="13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3"/>
    </row>
    <row r="6" spans="1:19" s="8" customFormat="1" ht="8.1" customHeight="1" x14ac:dyDescent="0.15">
      <c r="B6" s="14"/>
      <c r="C6" s="16"/>
      <c r="D6" s="17"/>
      <c r="E6" s="15"/>
      <c r="F6" s="18"/>
      <c r="G6" s="18"/>
      <c r="H6" s="18"/>
      <c r="I6" s="18"/>
      <c r="J6" s="18"/>
      <c r="K6" s="18"/>
      <c r="L6" s="18"/>
      <c r="M6" s="18"/>
      <c r="N6" s="18"/>
      <c r="O6" s="18"/>
      <c r="P6" s="15"/>
      <c r="Q6" s="17"/>
      <c r="R6" s="16"/>
      <c r="S6" s="14"/>
    </row>
    <row r="7" spans="1:19" s="8" customFormat="1" ht="8.1" customHeight="1" x14ac:dyDescent="0.2">
      <c r="A7" s="20"/>
      <c r="B7" s="85">
        <v>1</v>
      </c>
      <c r="C7" s="33" t="s">
        <v>40</v>
      </c>
      <c r="D7" s="34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2"/>
      <c r="Q7" s="21"/>
      <c r="R7" s="88" t="s">
        <v>60</v>
      </c>
      <c r="S7" s="85">
        <v>1</v>
      </c>
    </row>
    <row r="8" spans="1:19" s="8" customFormat="1" ht="8.1" customHeight="1" x14ac:dyDescent="0.2">
      <c r="A8" s="20"/>
      <c r="B8" s="53"/>
      <c r="C8" s="35"/>
      <c r="D8" s="33" t="s">
        <v>40</v>
      </c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2"/>
      <c r="Q8" s="50" t="s">
        <v>60</v>
      </c>
      <c r="R8" s="47"/>
      <c r="S8" s="84"/>
    </row>
    <row r="9" spans="1:19" s="8" customFormat="1" ht="8.1" customHeight="1" x14ac:dyDescent="0.2">
      <c r="A9" s="20"/>
      <c r="B9" s="85">
        <v>16</v>
      </c>
      <c r="C9" s="36" t="s">
        <v>39</v>
      </c>
      <c r="D9" s="3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2"/>
      <c r="Q9" s="51"/>
      <c r="R9" s="40" t="s">
        <v>39</v>
      </c>
      <c r="S9" s="85">
        <v>16</v>
      </c>
    </row>
    <row r="10" spans="1:19" s="8" customFormat="1" ht="8.1" customHeight="1" x14ac:dyDescent="0.2">
      <c r="A10" s="20"/>
      <c r="B10" s="84"/>
      <c r="C10" s="34"/>
      <c r="D10" s="38"/>
      <c r="E10" s="90" t="s">
        <v>40</v>
      </c>
      <c r="F10" s="24"/>
      <c r="G10" s="23"/>
      <c r="H10" s="23"/>
      <c r="I10" s="23"/>
      <c r="J10" s="23"/>
      <c r="K10" s="23"/>
      <c r="L10" s="23"/>
      <c r="M10" s="23"/>
      <c r="N10" s="23"/>
      <c r="O10" s="24"/>
      <c r="P10" s="88" t="s">
        <v>60</v>
      </c>
      <c r="Q10" s="52"/>
      <c r="R10" s="21"/>
      <c r="S10" s="84"/>
    </row>
    <row r="11" spans="1:19" s="8" customFormat="1" ht="8.1" customHeight="1" x14ac:dyDescent="0.2">
      <c r="A11" s="20"/>
      <c r="B11" s="85">
        <v>8</v>
      </c>
      <c r="C11" s="33" t="s">
        <v>39</v>
      </c>
      <c r="D11" s="38"/>
      <c r="E11" s="32"/>
      <c r="F11" s="24"/>
      <c r="G11" s="23"/>
      <c r="H11" s="23"/>
      <c r="I11" s="23"/>
      <c r="J11" s="23"/>
      <c r="K11" s="23"/>
      <c r="L11" s="23"/>
      <c r="M11" s="23"/>
      <c r="N11" s="23"/>
      <c r="O11" s="24"/>
      <c r="P11" s="47"/>
      <c r="Q11" s="52"/>
      <c r="R11" s="49" t="s">
        <v>39</v>
      </c>
      <c r="S11" s="85">
        <v>8</v>
      </c>
    </row>
    <row r="12" spans="1:19" s="8" customFormat="1" ht="8.1" customHeight="1" x14ac:dyDescent="0.2">
      <c r="A12" s="20"/>
      <c r="B12" s="84"/>
      <c r="C12" s="35"/>
      <c r="D12" s="39" t="s">
        <v>39</v>
      </c>
      <c r="E12" s="41"/>
      <c r="F12" s="24"/>
      <c r="G12" s="23"/>
      <c r="H12" s="23"/>
      <c r="I12" s="23"/>
      <c r="J12" s="23"/>
      <c r="K12" s="23"/>
      <c r="L12" s="23"/>
      <c r="M12" s="23"/>
      <c r="N12" s="23"/>
      <c r="O12" s="24"/>
      <c r="P12" s="48"/>
      <c r="Q12" s="39" t="s">
        <v>39</v>
      </c>
      <c r="R12" s="47"/>
      <c r="S12" s="84"/>
    </row>
    <row r="13" spans="1:19" s="8" customFormat="1" ht="8.1" customHeight="1" x14ac:dyDescent="0.2">
      <c r="A13" s="20"/>
      <c r="B13" s="85">
        <v>9</v>
      </c>
      <c r="C13" s="89" t="s">
        <v>39</v>
      </c>
      <c r="D13" s="34"/>
      <c r="E13" s="41"/>
      <c r="F13" s="21"/>
      <c r="G13" s="22"/>
      <c r="H13" s="22"/>
      <c r="I13" s="22"/>
      <c r="J13" s="22"/>
      <c r="K13" s="22"/>
      <c r="L13" s="22"/>
      <c r="M13" s="22"/>
      <c r="N13" s="22"/>
      <c r="O13" s="21"/>
      <c r="P13" s="48"/>
      <c r="Q13" s="21"/>
      <c r="R13" s="40" t="s">
        <v>39</v>
      </c>
      <c r="S13" s="85">
        <v>9</v>
      </c>
    </row>
    <row r="14" spans="1:19" s="8" customFormat="1" ht="8.1" customHeight="1" x14ac:dyDescent="0.2">
      <c r="A14" s="20"/>
      <c r="B14" s="84"/>
      <c r="C14" s="34"/>
      <c r="D14" s="34"/>
      <c r="E14" s="41"/>
      <c r="F14" s="54"/>
      <c r="G14" s="22"/>
      <c r="H14" s="22"/>
      <c r="I14" s="22"/>
      <c r="J14" s="22"/>
      <c r="K14" s="22"/>
      <c r="L14" s="22"/>
      <c r="M14" s="22"/>
      <c r="N14" s="22"/>
      <c r="O14" s="49"/>
      <c r="P14" s="48"/>
      <c r="Q14" s="21"/>
      <c r="R14" s="21"/>
      <c r="S14" s="84"/>
    </row>
    <row r="15" spans="1:19" s="8" customFormat="1" ht="8.1" customHeight="1" x14ac:dyDescent="0.2">
      <c r="A15" s="20"/>
      <c r="B15" s="85">
        <v>5</v>
      </c>
      <c r="C15" s="33" t="s">
        <v>44</v>
      </c>
      <c r="D15" s="34"/>
      <c r="E15" s="41"/>
      <c r="F15" s="58"/>
      <c r="G15" s="22"/>
      <c r="H15" s="22"/>
      <c r="I15" s="22"/>
      <c r="J15" s="22"/>
      <c r="K15" s="22"/>
      <c r="L15" s="22"/>
      <c r="M15" s="22"/>
      <c r="N15" s="22"/>
      <c r="O15" s="47"/>
      <c r="P15" s="48"/>
      <c r="Q15" s="21"/>
      <c r="R15" s="49" t="s">
        <v>64</v>
      </c>
      <c r="S15" s="85">
        <v>5</v>
      </c>
    </row>
    <row r="16" spans="1:19" s="8" customFormat="1" ht="8.1" customHeight="1" x14ac:dyDescent="0.2">
      <c r="A16" s="20"/>
      <c r="B16" s="84"/>
      <c r="C16" s="35"/>
      <c r="D16" s="54" t="s">
        <v>44</v>
      </c>
      <c r="E16" s="41"/>
      <c r="F16" s="41"/>
      <c r="G16" s="22"/>
      <c r="H16" s="22"/>
      <c r="I16" s="22"/>
      <c r="J16" s="22"/>
      <c r="K16" s="22"/>
      <c r="L16" s="22"/>
      <c r="M16" s="22"/>
      <c r="N16" s="22"/>
      <c r="O16" s="48"/>
      <c r="P16" s="48"/>
      <c r="Q16" s="50" t="s">
        <v>64</v>
      </c>
      <c r="R16" s="47"/>
      <c r="S16" s="84"/>
    </row>
    <row r="17" spans="1:19" s="8" customFormat="1" ht="8.1" customHeight="1" x14ac:dyDescent="0.2">
      <c r="A17" s="20"/>
      <c r="B17" s="85">
        <v>12</v>
      </c>
      <c r="C17" s="89" t="s">
        <v>39</v>
      </c>
      <c r="D17" s="57"/>
      <c r="E17" s="41"/>
      <c r="F17" s="41"/>
      <c r="G17" s="22"/>
      <c r="H17" s="22"/>
      <c r="I17" s="22"/>
      <c r="J17" s="22"/>
      <c r="K17" s="22"/>
      <c r="L17" s="22"/>
      <c r="M17" s="22"/>
      <c r="N17" s="22"/>
      <c r="O17" s="48"/>
      <c r="P17" s="48"/>
      <c r="Q17" s="51"/>
      <c r="R17" s="40" t="s">
        <v>39</v>
      </c>
      <c r="S17" s="85">
        <v>12</v>
      </c>
    </row>
    <row r="18" spans="1:19" s="8" customFormat="1" ht="8.1" customHeight="1" x14ac:dyDescent="0.2">
      <c r="A18" s="20"/>
      <c r="B18" s="84"/>
      <c r="C18" s="34"/>
      <c r="D18" s="38"/>
      <c r="E18" s="39"/>
      <c r="F18" s="41"/>
      <c r="G18" s="22"/>
      <c r="H18" s="22"/>
      <c r="I18" s="22"/>
      <c r="J18" s="92" t="s">
        <v>27</v>
      </c>
      <c r="K18" s="92"/>
      <c r="L18" s="22"/>
      <c r="M18" s="22"/>
      <c r="N18" s="22"/>
      <c r="O18" s="48"/>
      <c r="P18" s="39"/>
      <c r="Q18" s="52"/>
      <c r="R18" s="21"/>
      <c r="S18" s="84"/>
    </row>
    <row r="19" spans="1:19" s="8" customFormat="1" ht="8.1" customHeight="1" x14ac:dyDescent="0.2">
      <c r="A19" s="20"/>
      <c r="B19" s="85">
        <v>4</v>
      </c>
      <c r="C19" s="33" t="s">
        <v>43</v>
      </c>
      <c r="D19" s="38"/>
      <c r="E19" s="21"/>
      <c r="F19" s="41"/>
      <c r="G19" s="22"/>
      <c r="H19" s="22"/>
      <c r="I19" s="22"/>
      <c r="J19" s="92"/>
      <c r="K19" s="92"/>
      <c r="L19" s="22"/>
      <c r="M19" s="22"/>
      <c r="N19" s="22"/>
      <c r="O19" s="48"/>
      <c r="P19" s="21"/>
      <c r="Q19" s="52"/>
      <c r="R19" s="49" t="s">
        <v>63</v>
      </c>
      <c r="S19" s="85">
        <v>4</v>
      </c>
    </row>
    <row r="20" spans="1:19" s="8" customFormat="1" ht="8.1" customHeight="1" x14ac:dyDescent="0.2">
      <c r="A20" s="20"/>
      <c r="B20" s="84"/>
      <c r="C20" s="35"/>
      <c r="D20" s="39" t="s">
        <v>43</v>
      </c>
      <c r="E20" s="21"/>
      <c r="F20" s="41"/>
      <c r="G20" s="22"/>
      <c r="H20" s="22"/>
      <c r="I20" s="22"/>
      <c r="J20" s="92"/>
      <c r="K20" s="92"/>
      <c r="L20" s="22"/>
      <c r="M20" s="22"/>
      <c r="N20" s="22"/>
      <c r="O20" s="48"/>
      <c r="P20" s="21"/>
      <c r="Q20" s="39" t="s">
        <v>63</v>
      </c>
      <c r="R20" s="47"/>
      <c r="S20" s="84"/>
    </row>
    <row r="21" spans="1:19" s="8" customFormat="1" ht="8.1" customHeight="1" x14ac:dyDescent="0.2">
      <c r="A21" s="20"/>
      <c r="B21" s="85">
        <v>13</v>
      </c>
      <c r="C21" s="89" t="s">
        <v>39</v>
      </c>
      <c r="D21" s="34"/>
      <c r="E21" s="94" t="s">
        <v>33</v>
      </c>
      <c r="F21" s="95"/>
      <c r="G21" s="26"/>
      <c r="H21" s="22"/>
      <c r="I21" s="22"/>
      <c r="J21" s="92"/>
      <c r="K21" s="92"/>
      <c r="L21" s="22"/>
      <c r="M21" s="22"/>
      <c r="N21" s="22"/>
      <c r="O21" s="91" t="s">
        <v>34</v>
      </c>
      <c r="P21" s="92"/>
      <c r="Q21" s="21"/>
      <c r="R21" s="40" t="s">
        <v>39</v>
      </c>
      <c r="S21" s="85">
        <v>13</v>
      </c>
    </row>
    <row r="22" spans="1:19" s="8" customFormat="1" ht="8.1" customHeight="1" x14ac:dyDescent="0.2">
      <c r="A22" s="20"/>
      <c r="B22" s="84"/>
      <c r="C22" s="34"/>
      <c r="D22" s="34"/>
      <c r="E22" s="92"/>
      <c r="F22" s="95"/>
      <c r="G22" s="97"/>
      <c r="H22" s="97"/>
      <c r="I22" s="22"/>
      <c r="J22" s="22"/>
      <c r="K22" s="22"/>
      <c r="L22" s="22"/>
      <c r="M22" s="97"/>
      <c r="N22" s="97"/>
      <c r="O22" s="93"/>
      <c r="P22" s="92"/>
      <c r="Q22" s="21"/>
      <c r="R22" s="21"/>
      <c r="S22" s="84"/>
    </row>
    <row r="23" spans="1:19" s="8" customFormat="1" ht="8.1" customHeight="1" x14ac:dyDescent="0.2">
      <c r="A23" s="20"/>
      <c r="B23" s="85">
        <v>6</v>
      </c>
      <c r="C23" s="33" t="s">
        <v>45</v>
      </c>
      <c r="D23" s="34"/>
      <c r="E23" s="92"/>
      <c r="F23" s="95"/>
      <c r="G23" s="26"/>
      <c r="H23" s="42"/>
      <c r="I23" s="21"/>
      <c r="J23" s="21"/>
      <c r="K23" s="21"/>
      <c r="L23" s="21"/>
      <c r="M23" s="44"/>
      <c r="N23" s="22"/>
      <c r="O23" s="93"/>
      <c r="P23" s="92"/>
      <c r="Q23" s="21"/>
      <c r="R23" s="49" t="s">
        <v>65</v>
      </c>
      <c r="S23" s="85">
        <v>6</v>
      </c>
    </row>
    <row r="24" spans="1:19" s="8" customFormat="1" ht="8.1" customHeight="1" x14ac:dyDescent="0.2">
      <c r="A24" s="20"/>
      <c r="B24" s="84"/>
      <c r="C24" s="35"/>
      <c r="D24" s="54" t="s">
        <v>45</v>
      </c>
      <c r="E24" s="92"/>
      <c r="F24" s="95"/>
      <c r="G24" s="22"/>
      <c r="H24" s="43"/>
      <c r="I24" s="21"/>
      <c r="J24" s="21"/>
      <c r="K24" s="21"/>
      <c r="L24" s="21"/>
      <c r="M24" s="45"/>
      <c r="N24" s="22"/>
      <c r="O24" s="93"/>
      <c r="P24" s="92"/>
      <c r="Q24" s="50" t="s">
        <v>65</v>
      </c>
      <c r="R24" s="47"/>
      <c r="S24" s="84"/>
    </row>
    <row r="25" spans="1:19" s="8" customFormat="1" ht="8.1" customHeight="1" x14ac:dyDescent="0.2">
      <c r="A25" s="20"/>
      <c r="B25" s="85">
        <v>11</v>
      </c>
      <c r="C25" s="89" t="s">
        <v>39</v>
      </c>
      <c r="D25" s="57"/>
      <c r="E25" s="21"/>
      <c r="F25" s="41"/>
      <c r="G25" s="22"/>
      <c r="H25" s="43"/>
      <c r="I25" s="21"/>
      <c r="J25" s="21"/>
      <c r="K25" s="21"/>
      <c r="L25" s="21"/>
      <c r="M25" s="45"/>
      <c r="N25" s="22"/>
      <c r="O25" s="25"/>
      <c r="P25" s="21"/>
      <c r="Q25" s="51"/>
      <c r="R25" s="40" t="s">
        <v>39</v>
      </c>
      <c r="S25" s="85">
        <v>11</v>
      </c>
    </row>
    <row r="26" spans="1:19" s="8" customFormat="1" ht="8.1" customHeight="1" x14ac:dyDescent="0.2">
      <c r="A26" s="20"/>
      <c r="B26" s="84"/>
      <c r="C26" s="34"/>
      <c r="D26" s="38"/>
      <c r="E26" s="40"/>
      <c r="F26" s="41"/>
      <c r="G26" s="22"/>
      <c r="H26" s="43"/>
      <c r="I26" s="21"/>
      <c r="J26" s="21"/>
      <c r="K26" s="21"/>
      <c r="L26" s="21"/>
      <c r="M26" s="45"/>
      <c r="N26" s="22"/>
      <c r="O26" s="48"/>
      <c r="P26" s="36"/>
      <c r="Q26" s="52"/>
      <c r="R26" s="21"/>
      <c r="S26" s="84"/>
    </row>
    <row r="27" spans="1:19" s="8" customFormat="1" ht="8.1" customHeight="1" x14ac:dyDescent="0.2">
      <c r="A27" s="20"/>
      <c r="B27" s="85">
        <v>3</v>
      </c>
      <c r="C27" s="33" t="s">
        <v>42</v>
      </c>
      <c r="D27" s="38"/>
      <c r="E27" s="32"/>
      <c r="F27" s="41"/>
      <c r="G27" s="22"/>
      <c r="H27" s="43"/>
      <c r="I27" s="21"/>
      <c r="J27" s="21"/>
      <c r="K27" s="21"/>
      <c r="L27" s="21"/>
      <c r="M27" s="45"/>
      <c r="N27" s="22"/>
      <c r="O27" s="48"/>
      <c r="P27" s="47"/>
      <c r="Q27" s="52"/>
      <c r="R27" s="49" t="s">
        <v>62</v>
      </c>
      <c r="S27" s="85">
        <v>3</v>
      </c>
    </row>
    <row r="28" spans="1:19" s="8" customFormat="1" ht="8.1" customHeight="1" x14ac:dyDescent="0.2">
      <c r="A28" s="20"/>
      <c r="B28" s="84"/>
      <c r="C28" s="35"/>
      <c r="D28" s="39" t="s">
        <v>42</v>
      </c>
      <c r="E28" s="41"/>
      <c r="F28" s="41"/>
      <c r="G28" s="22"/>
      <c r="H28" s="43"/>
      <c r="I28" s="21"/>
      <c r="J28" s="21"/>
      <c r="K28" s="21"/>
      <c r="L28" s="21"/>
      <c r="M28" s="45"/>
      <c r="N28" s="22"/>
      <c r="O28" s="48"/>
      <c r="P28" s="48"/>
      <c r="Q28" s="39" t="s">
        <v>62</v>
      </c>
      <c r="R28" s="47"/>
      <c r="S28" s="84"/>
    </row>
    <row r="29" spans="1:19" s="8" customFormat="1" ht="8.1" customHeight="1" x14ac:dyDescent="0.2">
      <c r="A29" s="20"/>
      <c r="B29" s="85">
        <v>14</v>
      </c>
      <c r="C29" s="89" t="s">
        <v>39</v>
      </c>
      <c r="D29" s="34"/>
      <c r="E29" s="41"/>
      <c r="F29" s="41"/>
      <c r="G29" s="22"/>
      <c r="H29" s="43"/>
      <c r="I29" s="99"/>
      <c r="J29" s="97"/>
      <c r="K29" s="72"/>
      <c r="L29" s="21"/>
      <c r="M29" s="45"/>
      <c r="N29" s="22"/>
      <c r="O29" s="48"/>
      <c r="P29" s="48"/>
      <c r="Q29" s="21"/>
      <c r="R29" s="40" t="s">
        <v>39</v>
      </c>
      <c r="S29" s="85">
        <v>14</v>
      </c>
    </row>
    <row r="30" spans="1:19" s="8" customFormat="1" ht="8.1" customHeight="1" x14ac:dyDescent="0.2">
      <c r="A30" s="20"/>
      <c r="B30" s="84"/>
      <c r="C30" s="34"/>
      <c r="D30" s="34"/>
      <c r="E30" s="41"/>
      <c r="F30" s="39"/>
      <c r="G30" s="22"/>
      <c r="H30" s="43"/>
      <c r="I30" s="21"/>
      <c r="J30" s="21"/>
      <c r="K30" s="72"/>
      <c r="L30" s="21"/>
      <c r="M30" s="45"/>
      <c r="N30" s="22"/>
      <c r="O30" s="39"/>
      <c r="P30" s="48"/>
      <c r="Q30" s="21"/>
      <c r="R30" s="21"/>
      <c r="S30" s="84"/>
    </row>
    <row r="31" spans="1:19" s="8" customFormat="1" ht="8.1" customHeight="1" x14ac:dyDescent="0.2">
      <c r="A31" s="20"/>
      <c r="B31" s="85">
        <v>7</v>
      </c>
      <c r="C31" s="33" t="s">
        <v>39</v>
      </c>
      <c r="D31" s="34"/>
      <c r="E31" s="41"/>
      <c r="F31" s="21"/>
      <c r="G31" s="22"/>
      <c r="H31" s="43"/>
      <c r="I31" s="21"/>
      <c r="J31" s="21"/>
      <c r="K31" s="21"/>
      <c r="L31" s="21"/>
      <c r="M31" s="45"/>
      <c r="N31" s="22"/>
      <c r="O31" s="21"/>
      <c r="P31" s="48"/>
      <c r="Q31" s="21"/>
      <c r="R31" s="49" t="s">
        <v>66</v>
      </c>
      <c r="S31" s="85">
        <v>7</v>
      </c>
    </row>
    <row r="32" spans="1:19" s="8" customFormat="1" ht="8.1" customHeight="1" x14ac:dyDescent="0.2">
      <c r="A32" s="20"/>
      <c r="B32" s="84"/>
      <c r="C32" s="35"/>
      <c r="D32" s="54" t="s">
        <v>39</v>
      </c>
      <c r="E32" s="41"/>
      <c r="F32" s="21"/>
      <c r="G32" s="22"/>
      <c r="H32" s="43"/>
      <c r="I32" s="21"/>
      <c r="J32" s="21"/>
      <c r="K32" s="21"/>
      <c r="L32" s="21"/>
      <c r="M32" s="45"/>
      <c r="N32" s="22"/>
      <c r="O32" s="21"/>
      <c r="P32" s="48"/>
      <c r="Q32" s="50" t="s">
        <v>66</v>
      </c>
      <c r="R32" s="47"/>
      <c r="S32" s="84"/>
    </row>
    <row r="33" spans="1:19" s="8" customFormat="1" ht="8.1" customHeight="1" x14ac:dyDescent="0.2">
      <c r="A33" s="20"/>
      <c r="B33" s="85">
        <v>10</v>
      </c>
      <c r="C33" s="89" t="s">
        <v>39</v>
      </c>
      <c r="D33" s="57"/>
      <c r="E33" s="41"/>
      <c r="F33" s="21"/>
      <c r="G33" s="22"/>
      <c r="H33" s="43"/>
      <c r="I33" s="21"/>
      <c r="J33" s="21"/>
      <c r="K33" s="21"/>
      <c r="L33" s="21"/>
      <c r="M33" s="45"/>
      <c r="N33" s="22"/>
      <c r="O33" s="21"/>
      <c r="P33" s="48"/>
      <c r="Q33" s="51"/>
      <c r="R33" s="40" t="s">
        <v>39</v>
      </c>
      <c r="S33" s="85">
        <v>10</v>
      </c>
    </row>
    <row r="34" spans="1:19" s="8" customFormat="1" ht="8.1" customHeight="1" x14ac:dyDescent="0.2">
      <c r="A34" s="20"/>
      <c r="B34" s="84"/>
      <c r="C34" s="34"/>
      <c r="D34" s="38"/>
      <c r="E34" s="39" t="s">
        <v>41</v>
      </c>
      <c r="F34" s="21"/>
      <c r="G34" s="22"/>
      <c r="H34" s="43"/>
      <c r="I34" s="21"/>
      <c r="J34" s="21"/>
      <c r="K34" s="21"/>
      <c r="L34" s="21"/>
      <c r="M34" s="45"/>
      <c r="N34" s="22"/>
      <c r="O34" s="21"/>
      <c r="P34" s="39"/>
      <c r="Q34" s="52"/>
      <c r="R34" s="21"/>
      <c r="S34" s="84"/>
    </row>
    <row r="35" spans="1:19" s="8" customFormat="1" ht="8.1" customHeight="1" x14ac:dyDescent="0.2">
      <c r="A35" s="20"/>
      <c r="B35" s="85">
        <v>2</v>
      </c>
      <c r="C35" s="33" t="s">
        <v>41</v>
      </c>
      <c r="D35" s="38"/>
      <c r="E35" s="22"/>
      <c r="F35" s="22"/>
      <c r="G35" s="22"/>
      <c r="H35" s="43"/>
      <c r="I35" s="22"/>
      <c r="J35" s="22"/>
      <c r="K35" s="22"/>
      <c r="L35" s="22"/>
      <c r="M35" s="45"/>
      <c r="N35" s="22"/>
      <c r="O35" s="22"/>
      <c r="P35" s="22"/>
      <c r="Q35" s="52"/>
      <c r="R35" s="49" t="s">
        <v>61</v>
      </c>
      <c r="S35" s="85">
        <v>2</v>
      </c>
    </row>
    <row r="36" spans="1:19" s="8" customFormat="1" ht="8.1" customHeight="1" x14ac:dyDescent="0.2">
      <c r="A36" s="20"/>
      <c r="B36" s="84"/>
      <c r="C36" s="35"/>
      <c r="D36" s="39" t="s">
        <v>41</v>
      </c>
      <c r="E36" s="22"/>
      <c r="F36" s="92" t="s">
        <v>28</v>
      </c>
      <c r="G36" s="92"/>
      <c r="H36" s="95"/>
      <c r="I36" s="22"/>
      <c r="J36" s="101" t="s">
        <v>38</v>
      </c>
      <c r="K36" s="102"/>
      <c r="L36" s="22"/>
      <c r="M36" s="93" t="s">
        <v>26</v>
      </c>
      <c r="N36" s="92"/>
      <c r="O36" s="92"/>
      <c r="P36" s="22"/>
      <c r="Q36" s="39" t="s">
        <v>61</v>
      </c>
      <c r="R36" s="47"/>
      <c r="S36" s="84"/>
    </row>
    <row r="37" spans="1:19" s="8" customFormat="1" ht="8.1" customHeight="1" x14ac:dyDescent="0.2">
      <c r="A37" s="20"/>
      <c r="B37" s="85">
        <v>15</v>
      </c>
      <c r="C37" s="89" t="s">
        <v>39</v>
      </c>
      <c r="D37" s="34"/>
      <c r="E37" s="22"/>
      <c r="F37" s="92"/>
      <c r="G37" s="92"/>
      <c r="H37" s="95"/>
      <c r="I37" s="22"/>
      <c r="J37" s="103"/>
      <c r="K37" s="104"/>
      <c r="L37" s="22"/>
      <c r="M37" s="93"/>
      <c r="N37" s="92"/>
      <c r="O37" s="92"/>
      <c r="P37" s="22"/>
      <c r="Q37" s="21"/>
      <c r="R37" s="40" t="s">
        <v>39</v>
      </c>
      <c r="S37" s="85">
        <v>15</v>
      </c>
    </row>
    <row r="38" spans="1:19" s="8" customFormat="1" ht="8.1" customHeight="1" x14ac:dyDescent="0.2">
      <c r="A38" s="20"/>
      <c r="B38" s="84"/>
      <c r="C38" s="34"/>
      <c r="D38" s="34"/>
      <c r="E38" s="22"/>
      <c r="F38" s="92"/>
      <c r="G38" s="92"/>
      <c r="H38" s="95"/>
      <c r="I38" s="22"/>
      <c r="J38" s="103"/>
      <c r="K38" s="104"/>
      <c r="L38" s="22"/>
      <c r="M38" s="93"/>
      <c r="N38" s="92"/>
      <c r="O38" s="92"/>
      <c r="P38" s="22"/>
      <c r="Q38" s="21"/>
      <c r="R38" s="21"/>
      <c r="S38" s="84"/>
    </row>
    <row r="39" spans="1:19" s="8" customFormat="1" ht="8.1" customHeight="1" x14ac:dyDescent="0.2">
      <c r="A39" s="20"/>
      <c r="B39" s="87">
        <v>1</v>
      </c>
      <c r="C39" s="33" t="s">
        <v>46</v>
      </c>
      <c r="D39" s="34"/>
      <c r="E39" s="22"/>
      <c r="F39" s="92"/>
      <c r="G39" s="92"/>
      <c r="H39" s="95"/>
      <c r="I39" s="22"/>
      <c r="J39" s="103"/>
      <c r="K39" s="104"/>
      <c r="L39" s="22"/>
      <c r="M39" s="93"/>
      <c r="N39" s="92"/>
      <c r="O39" s="92"/>
      <c r="P39" s="22"/>
      <c r="Q39" s="21"/>
      <c r="R39" s="88" t="s">
        <v>53</v>
      </c>
      <c r="S39" s="87">
        <v>1</v>
      </c>
    </row>
    <row r="40" spans="1:19" s="8" customFormat="1" ht="8.1" customHeight="1" x14ac:dyDescent="0.2">
      <c r="A40" s="20"/>
      <c r="B40" s="84"/>
      <c r="C40" s="35"/>
      <c r="D40" s="54" t="s">
        <v>46</v>
      </c>
      <c r="E40" s="22"/>
      <c r="F40" s="92"/>
      <c r="G40" s="92"/>
      <c r="H40" s="95"/>
      <c r="I40" s="22"/>
      <c r="J40" s="103"/>
      <c r="K40" s="104"/>
      <c r="L40" s="22"/>
      <c r="M40" s="93"/>
      <c r="N40" s="92"/>
      <c r="O40" s="92"/>
      <c r="P40" s="22"/>
      <c r="Q40" s="50" t="s">
        <v>53</v>
      </c>
      <c r="R40" s="47"/>
      <c r="S40" s="84"/>
    </row>
    <row r="41" spans="1:19" s="8" customFormat="1" ht="8.1" customHeight="1" thickBot="1" x14ac:dyDescent="0.25">
      <c r="A41" s="20"/>
      <c r="B41" s="87">
        <v>16</v>
      </c>
      <c r="C41" s="36" t="s">
        <v>39</v>
      </c>
      <c r="D41" s="57"/>
      <c r="E41" s="22"/>
      <c r="F41" s="92"/>
      <c r="G41" s="92"/>
      <c r="H41" s="95"/>
      <c r="I41" s="22"/>
      <c r="J41" s="105"/>
      <c r="K41" s="106"/>
      <c r="L41" s="22"/>
      <c r="M41" s="93"/>
      <c r="N41" s="92"/>
      <c r="O41" s="92"/>
      <c r="P41" s="22"/>
      <c r="Q41" s="51"/>
      <c r="R41" s="40" t="s">
        <v>39</v>
      </c>
      <c r="S41" s="87">
        <v>16</v>
      </c>
    </row>
    <row r="42" spans="1:19" s="8" customFormat="1" ht="8.1" customHeight="1" x14ac:dyDescent="0.2">
      <c r="A42" s="20"/>
      <c r="B42" s="84"/>
      <c r="C42" s="34"/>
      <c r="D42" s="38"/>
      <c r="E42" s="40" t="s">
        <v>46</v>
      </c>
      <c r="F42" s="21"/>
      <c r="G42" s="22"/>
      <c r="H42" s="27"/>
      <c r="I42" s="22"/>
      <c r="J42" s="28"/>
      <c r="K42" s="28"/>
      <c r="L42" s="22"/>
      <c r="M42" s="46"/>
      <c r="N42" s="22"/>
      <c r="O42" s="21"/>
      <c r="P42" s="89" t="s">
        <v>53</v>
      </c>
      <c r="Q42" s="52"/>
      <c r="R42" s="21"/>
      <c r="S42" s="84"/>
    </row>
    <row r="43" spans="1:19" s="8" customFormat="1" ht="8.1" customHeight="1" x14ac:dyDescent="0.2">
      <c r="A43" s="20"/>
      <c r="B43" s="87">
        <v>8</v>
      </c>
      <c r="C43" s="33" t="s">
        <v>39</v>
      </c>
      <c r="D43" s="38"/>
      <c r="E43" s="32"/>
      <c r="F43" s="21"/>
      <c r="G43" s="22"/>
      <c r="H43" s="43"/>
      <c r="I43" s="22"/>
      <c r="J43" s="28"/>
      <c r="K43" s="28"/>
      <c r="L43" s="22"/>
      <c r="M43" s="46"/>
      <c r="N43" s="22"/>
      <c r="O43" s="21"/>
      <c r="P43" s="47"/>
      <c r="Q43" s="52"/>
      <c r="R43" s="49" t="s">
        <v>39</v>
      </c>
      <c r="S43" s="87">
        <v>8</v>
      </c>
    </row>
    <row r="44" spans="1:19" s="8" customFormat="1" ht="8.1" customHeight="1" x14ac:dyDescent="0.2">
      <c r="A44" s="20"/>
      <c r="B44" s="84"/>
      <c r="C44" s="35"/>
      <c r="D44" s="39" t="s">
        <v>39</v>
      </c>
      <c r="E44" s="41"/>
      <c r="F44" s="21"/>
      <c r="G44" s="22"/>
      <c r="H44" s="43"/>
      <c r="I44" s="22"/>
      <c r="J44" s="28"/>
      <c r="K44" s="28"/>
      <c r="L44" s="22"/>
      <c r="M44" s="46"/>
      <c r="N44" s="22"/>
      <c r="O44" s="21"/>
      <c r="P44" s="48"/>
      <c r="Q44" s="39" t="s">
        <v>39</v>
      </c>
      <c r="R44" s="47"/>
      <c r="S44" s="84"/>
    </row>
    <row r="45" spans="1:19" s="8" customFormat="1" ht="8.1" customHeight="1" x14ac:dyDescent="0.2">
      <c r="A45" s="20"/>
      <c r="B45" s="87">
        <v>9</v>
      </c>
      <c r="C45" s="36" t="s">
        <v>39</v>
      </c>
      <c r="D45" s="34"/>
      <c r="E45" s="41"/>
      <c r="F45" s="21"/>
      <c r="G45" s="22"/>
      <c r="H45" s="43"/>
      <c r="I45" s="22"/>
      <c r="J45" s="28"/>
      <c r="K45" s="28"/>
      <c r="L45" s="22"/>
      <c r="M45" s="46"/>
      <c r="N45" s="22"/>
      <c r="O45" s="21"/>
      <c r="P45" s="48"/>
      <c r="Q45" s="21"/>
      <c r="R45" s="40" t="s">
        <v>39</v>
      </c>
      <c r="S45" s="87">
        <v>9</v>
      </c>
    </row>
    <row r="46" spans="1:19" s="8" customFormat="1" ht="8.1" customHeight="1" x14ac:dyDescent="0.2">
      <c r="A46" s="20"/>
      <c r="B46" s="84"/>
      <c r="C46" s="34"/>
      <c r="D46" s="34"/>
      <c r="E46" s="41"/>
      <c r="F46" s="54"/>
      <c r="G46" s="22"/>
      <c r="H46" s="43"/>
      <c r="I46" s="22"/>
      <c r="J46" s="28"/>
      <c r="K46" s="28"/>
      <c r="L46" s="22"/>
      <c r="M46" s="46"/>
      <c r="N46" s="22"/>
      <c r="O46" s="36"/>
      <c r="P46" s="48"/>
      <c r="Q46" s="21"/>
      <c r="R46" s="21"/>
      <c r="S46" s="84"/>
    </row>
    <row r="47" spans="1:19" s="8" customFormat="1" ht="8.1" customHeight="1" x14ac:dyDescent="0.2">
      <c r="A47" s="20"/>
      <c r="B47" s="87">
        <v>5</v>
      </c>
      <c r="C47" s="33" t="s">
        <v>50</v>
      </c>
      <c r="D47" s="34"/>
      <c r="E47" s="41"/>
      <c r="F47" s="55"/>
      <c r="G47" s="22"/>
      <c r="H47" s="43"/>
      <c r="I47" s="22"/>
      <c r="J47" s="73"/>
      <c r="K47" s="97"/>
      <c r="L47" s="97"/>
      <c r="M47" s="46"/>
      <c r="N47" s="22"/>
      <c r="O47" s="47"/>
      <c r="P47" s="48"/>
      <c r="Q47" s="21"/>
      <c r="R47" s="49" t="s">
        <v>57</v>
      </c>
      <c r="S47" s="87">
        <v>5</v>
      </c>
    </row>
    <row r="48" spans="1:19" s="8" customFormat="1" ht="8.1" customHeight="1" x14ac:dyDescent="0.2">
      <c r="A48" s="20"/>
      <c r="B48" s="84"/>
      <c r="C48" s="35"/>
      <c r="D48" s="54" t="s">
        <v>50</v>
      </c>
      <c r="E48" s="41"/>
      <c r="F48" s="56"/>
      <c r="G48" s="22"/>
      <c r="H48" s="43"/>
      <c r="I48" s="22"/>
      <c r="J48" s="73"/>
      <c r="K48" s="29"/>
      <c r="L48" s="22"/>
      <c r="M48" s="46"/>
      <c r="N48" s="22"/>
      <c r="O48" s="48"/>
      <c r="P48" s="48"/>
      <c r="Q48" s="50" t="s">
        <v>57</v>
      </c>
      <c r="R48" s="47"/>
      <c r="S48" s="84"/>
    </row>
    <row r="49" spans="1:19" s="8" customFormat="1" ht="8.1" customHeight="1" x14ac:dyDescent="0.2">
      <c r="A49" s="20"/>
      <c r="B49" s="87">
        <v>12</v>
      </c>
      <c r="C49" s="36" t="s">
        <v>39</v>
      </c>
      <c r="D49" s="57"/>
      <c r="E49" s="41"/>
      <c r="F49" s="56"/>
      <c r="G49" s="22"/>
      <c r="H49" s="43"/>
      <c r="I49" s="22"/>
      <c r="J49" s="28"/>
      <c r="K49" s="28"/>
      <c r="L49" s="22"/>
      <c r="M49" s="46"/>
      <c r="N49" s="22"/>
      <c r="O49" s="48"/>
      <c r="P49" s="48"/>
      <c r="Q49" s="51"/>
      <c r="R49" s="40" t="s">
        <v>39</v>
      </c>
      <c r="S49" s="87">
        <v>12</v>
      </c>
    </row>
    <row r="50" spans="1:19" s="8" customFormat="1" ht="8.1" customHeight="1" x14ac:dyDescent="0.2">
      <c r="A50" s="20"/>
      <c r="B50" s="84"/>
      <c r="C50" s="34"/>
      <c r="D50" s="38"/>
      <c r="E50" s="39"/>
      <c r="F50" s="56"/>
      <c r="G50" s="22"/>
      <c r="H50" s="43"/>
      <c r="I50" s="22"/>
      <c r="J50" s="28"/>
      <c r="K50" s="28"/>
      <c r="L50" s="22"/>
      <c r="M50" s="46"/>
      <c r="N50" s="22"/>
      <c r="O50" s="48"/>
      <c r="P50" s="39"/>
      <c r="Q50" s="52"/>
      <c r="R50" s="21"/>
      <c r="S50" s="84"/>
    </row>
    <row r="51" spans="1:19" s="8" customFormat="1" ht="8.1" customHeight="1" x14ac:dyDescent="0.2">
      <c r="A51" s="20"/>
      <c r="B51" s="87">
        <v>4</v>
      </c>
      <c r="C51" s="33" t="s">
        <v>49</v>
      </c>
      <c r="D51" s="38"/>
      <c r="E51" s="21"/>
      <c r="F51" s="56"/>
      <c r="G51" s="22"/>
      <c r="H51" s="43"/>
      <c r="I51" s="22"/>
      <c r="J51" s="28"/>
      <c r="K51" s="28"/>
      <c r="L51" s="22"/>
      <c r="M51" s="46"/>
      <c r="N51" s="22"/>
      <c r="O51" s="48"/>
      <c r="P51" s="21"/>
      <c r="Q51" s="52"/>
      <c r="R51" s="49" t="s">
        <v>56</v>
      </c>
      <c r="S51" s="87">
        <v>4</v>
      </c>
    </row>
    <row r="52" spans="1:19" s="8" customFormat="1" ht="8.1" customHeight="1" x14ac:dyDescent="0.2">
      <c r="A52" s="20"/>
      <c r="B52" s="84"/>
      <c r="C52" s="35"/>
      <c r="D52" s="39" t="s">
        <v>49</v>
      </c>
      <c r="E52" s="21"/>
      <c r="F52" s="56"/>
      <c r="G52" s="22"/>
      <c r="H52" s="43"/>
      <c r="I52" s="22"/>
      <c r="J52" s="28"/>
      <c r="K52" s="28"/>
      <c r="L52" s="22"/>
      <c r="M52" s="46"/>
      <c r="N52" s="22"/>
      <c r="O52" s="48"/>
      <c r="P52" s="21"/>
      <c r="Q52" s="39" t="s">
        <v>56</v>
      </c>
      <c r="R52" s="47"/>
      <c r="S52" s="84"/>
    </row>
    <row r="53" spans="1:19" s="8" customFormat="1" ht="8.1" customHeight="1" x14ac:dyDescent="0.2">
      <c r="A53" s="20"/>
      <c r="B53" s="87">
        <v>13</v>
      </c>
      <c r="C53" s="36" t="s">
        <v>39</v>
      </c>
      <c r="D53" s="34"/>
      <c r="E53" s="94" t="s">
        <v>35</v>
      </c>
      <c r="F53" s="95"/>
      <c r="G53" s="26"/>
      <c r="H53" s="43"/>
      <c r="I53" s="22"/>
      <c r="J53" s="30"/>
      <c r="K53" s="30"/>
      <c r="L53" s="22"/>
      <c r="M53" s="46"/>
      <c r="N53" s="22"/>
      <c r="O53" s="91" t="s">
        <v>36</v>
      </c>
      <c r="P53" s="92"/>
      <c r="Q53" s="21"/>
      <c r="R53" s="40" t="s">
        <v>39</v>
      </c>
      <c r="S53" s="87">
        <v>13</v>
      </c>
    </row>
    <row r="54" spans="1:19" s="8" customFormat="1" ht="8.1" customHeight="1" x14ac:dyDescent="0.2">
      <c r="A54" s="20"/>
      <c r="B54" s="84"/>
      <c r="C54" s="34"/>
      <c r="D54" s="34"/>
      <c r="E54" s="92"/>
      <c r="F54" s="95"/>
      <c r="G54" s="97"/>
      <c r="H54" s="98"/>
      <c r="I54" s="22"/>
      <c r="J54" s="30"/>
      <c r="K54" s="30"/>
      <c r="L54" s="22"/>
      <c r="M54" s="99"/>
      <c r="N54" s="97"/>
      <c r="O54" s="93"/>
      <c r="P54" s="92"/>
      <c r="Q54" s="21"/>
      <c r="R54" s="21"/>
      <c r="S54" s="84"/>
    </row>
    <row r="55" spans="1:19" s="8" customFormat="1" ht="8.1" customHeight="1" x14ac:dyDescent="0.2">
      <c r="A55" s="20"/>
      <c r="B55" s="87">
        <v>6</v>
      </c>
      <c r="C55" s="33" t="s">
        <v>51</v>
      </c>
      <c r="D55" s="34"/>
      <c r="E55" s="92"/>
      <c r="F55" s="95"/>
      <c r="G55" s="26"/>
      <c r="H55" s="22"/>
      <c r="I55" s="22"/>
      <c r="J55" s="30"/>
      <c r="K55" s="30"/>
      <c r="L55" s="22"/>
      <c r="M55" s="22"/>
      <c r="N55" s="22"/>
      <c r="O55" s="93"/>
      <c r="P55" s="92"/>
      <c r="Q55" s="21"/>
      <c r="R55" s="49" t="s">
        <v>58</v>
      </c>
      <c r="S55" s="87">
        <v>6</v>
      </c>
    </row>
    <row r="56" spans="1:19" s="8" customFormat="1" ht="8.1" customHeight="1" x14ac:dyDescent="0.2">
      <c r="A56" s="20"/>
      <c r="B56" s="84"/>
      <c r="C56" s="35"/>
      <c r="D56" s="54" t="s">
        <v>51</v>
      </c>
      <c r="E56" s="92"/>
      <c r="F56" s="95"/>
      <c r="G56" s="22"/>
      <c r="H56" s="22"/>
      <c r="I56" s="22"/>
      <c r="J56" s="30"/>
      <c r="K56" s="30"/>
      <c r="L56" s="22"/>
      <c r="M56" s="22"/>
      <c r="N56" s="22"/>
      <c r="O56" s="93"/>
      <c r="P56" s="92"/>
      <c r="Q56" s="50" t="s">
        <v>58</v>
      </c>
      <c r="R56" s="47"/>
      <c r="S56" s="84"/>
    </row>
    <row r="57" spans="1:19" s="8" customFormat="1" ht="8.1" customHeight="1" x14ac:dyDescent="0.2">
      <c r="A57" s="20"/>
      <c r="B57" s="87">
        <v>11</v>
      </c>
      <c r="C57" s="36" t="s">
        <v>39</v>
      </c>
      <c r="D57" s="57"/>
      <c r="E57" s="21"/>
      <c r="F57" s="41"/>
      <c r="G57" s="22"/>
      <c r="H57" s="22"/>
      <c r="I57" s="22"/>
      <c r="J57" s="22"/>
      <c r="K57" s="22"/>
      <c r="L57" s="22"/>
      <c r="M57" s="22"/>
      <c r="N57" s="22"/>
      <c r="O57" s="48"/>
      <c r="P57" s="21"/>
      <c r="Q57" s="51"/>
      <c r="R57" s="40" t="s">
        <v>39</v>
      </c>
      <c r="S57" s="87">
        <v>11</v>
      </c>
    </row>
    <row r="58" spans="1:19" s="8" customFormat="1" ht="8.1" customHeight="1" x14ac:dyDescent="0.2">
      <c r="A58" s="20"/>
      <c r="B58" s="84"/>
      <c r="C58" s="34"/>
      <c r="D58" s="38"/>
      <c r="E58" s="40"/>
      <c r="F58" s="41"/>
      <c r="G58" s="22"/>
      <c r="H58" s="22"/>
      <c r="I58" s="22"/>
      <c r="J58" s="22"/>
      <c r="K58" s="22"/>
      <c r="L58" s="22"/>
      <c r="M58" s="22"/>
      <c r="N58" s="22"/>
      <c r="O58" s="48"/>
      <c r="P58" s="36"/>
      <c r="Q58" s="52"/>
      <c r="R58" s="21"/>
      <c r="S58" s="84"/>
    </row>
    <row r="59" spans="1:19" s="8" customFormat="1" ht="8.1" customHeight="1" x14ac:dyDescent="0.2">
      <c r="A59" s="20"/>
      <c r="B59" s="87">
        <v>3</v>
      </c>
      <c r="C59" s="33" t="s">
        <v>48</v>
      </c>
      <c r="D59" s="38"/>
      <c r="E59" s="32"/>
      <c r="F59" s="41"/>
      <c r="G59" s="22"/>
      <c r="H59" s="22"/>
      <c r="I59" s="22"/>
      <c r="J59" s="22"/>
      <c r="K59" s="22"/>
      <c r="L59" s="22"/>
      <c r="M59" s="22"/>
      <c r="N59" s="22"/>
      <c r="O59" s="48"/>
      <c r="P59" s="47"/>
      <c r="Q59" s="52"/>
      <c r="R59" s="49" t="s">
        <v>55</v>
      </c>
      <c r="S59" s="87">
        <v>3</v>
      </c>
    </row>
    <row r="60" spans="1:19" s="8" customFormat="1" ht="8.1" customHeight="1" x14ac:dyDescent="0.2">
      <c r="A60" s="20"/>
      <c r="B60" s="84"/>
      <c r="C60" s="35"/>
      <c r="D60" s="39" t="s">
        <v>48</v>
      </c>
      <c r="E60" s="41"/>
      <c r="F60" s="41"/>
      <c r="G60" s="22"/>
      <c r="H60" s="22"/>
      <c r="I60" s="22"/>
      <c r="J60" s="22"/>
      <c r="K60" s="22"/>
      <c r="L60" s="22"/>
      <c r="M60" s="22"/>
      <c r="N60" s="22"/>
      <c r="O60" s="48"/>
      <c r="P60" s="48"/>
      <c r="Q60" s="39" t="s">
        <v>55</v>
      </c>
      <c r="R60" s="47"/>
      <c r="S60" s="84"/>
    </row>
    <row r="61" spans="1:19" s="8" customFormat="1" ht="8.1" customHeight="1" x14ac:dyDescent="0.2">
      <c r="A61" s="20"/>
      <c r="B61" s="87">
        <v>14</v>
      </c>
      <c r="C61" s="36" t="s">
        <v>39</v>
      </c>
      <c r="D61" s="34"/>
      <c r="E61" s="41"/>
      <c r="F61" s="41"/>
      <c r="G61" s="22"/>
      <c r="H61" s="22"/>
      <c r="I61" s="22"/>
      <c r="J61" s="22"/>
      <c r="K61" s="22"/>
      <c r="L61" s="22"/>
      <c r="M61" s="22"/>
      <c r="N61" s="22"/>
      <c r="O61" s="48"/>
      <c r="P61" s="48"/>
      <c r="Q61" s="21"/>
      <c r="R61" s="40" t="s">
        <v>39</v>
      </c>
      <c r="S61" s="87">
        <v>14</v>
      </c>
    </row>
    <row r="62" spans="1:19" s="8" customFormat="1" ht="8.1" customHeight="1" x14ac:dyDescent="0.2">
      <c r="A62" s="20"/>
      <c r="B62" s="84"/>
      <c r="C62" s="34"/>
      <c r="D62" s="34"/>
      <c r="E62" s="41"/>
      <c r="F62" s="59"/>
      <c r="G62" s="22"/>
      <c r="H62" s="22"/>
      <c r="I62" s="22"/>
      <c r="J62" s="22"/>
      <c r="K62" s="22"/>
      <c r="L62" s="22"/>
      <c r="M62" s="22"/>
      <c r="N62" s="22"/>
      <c r="O62" s="39"/>
      <c r="P62" s="48"/>
      <c r="Q62" s="21"/>
      <c r="R62" s="21"/>
      <c r="S62" s="84"/>
    </row>
    <row r="63" spans="1:19" s="8" customFormat="1" ht="8.1" customHeight="1" x14ac:dyDescent="0.2">
      <c r="A63" s="20"/>
      <c r="B63" s="87">
        <v>7</v>
      </c>
      <c r="C63" s="33" t="s">
        <v>52</v>
      </c>
      <c r="D63" s="34"/>
      <c r="E63" s="41"/>
      <c r="F63" s="21"/>
      <c r="G63" s="22"/>
      <c r="H63" s="22"/>
      <c r="I63" s="22"/>
      <c r="J63" s="22"/>
      <c r="K63" s="22"/>
      <c r="L63" s="22"/>
      <c r="M63" s="22"/>
      <c r="N63" s="22"/>
      <c r="O63" s="21"/>
      <c r="P63" s="48"/>
      <c r="Q63" s="21"/>
      <c r="R63" s="49" t="s">
        <v>59</v>
      </c>
      <c r="S63" s="87">
        <v>7</v>
      </c>
    </row>
    <row r="64" spans="1:19" s="8" customFormat="1" ht="8.1" customHeight="1" x14ac:dyDescent="0.2">
      <c r="A64" s="20"/>
      <c r="B64" s="84"/>
      <c r="C64" s="35"/>
      <c r="D64" s="54" t="s">
        <v>52</v>
      </c>
      <c r="E64" s="41"/>
      <c r="F64" s="21"/>
      <c r="G64" s="22"/>
      <c r="H64" s="22"/>
      <c r="I64" s="22"/>
      <c r="J64" s="22"/>
      <c r="K64" s="22"/>
      <c r="L64" s="22"/>
      <c r="M64" s="22"/>
      <c r="N64" s="22"/>
      <c r="O64" s="21"/>
      <c r="P64" s="48"/>
      <c r="Q64" s="50" t="s">
        <v>59</v>
      </c>
      <c r="R64" s="47"/>
      <c r="S64" s="84"/>
    </row>
    <row r="65" spans="1:19" s="8" customFormat="1" ht="8.1" customHeight="1" x14ac:dyDescent="0.2">
      <c r="A65" s="20"/>
      <c r="B65" s="87">
        <v>10</v>
      </c>
      <c r="C65" s="36" t="s">
        <v>39</v>
      </c>
      <c r="D65" s="57"/>
      <c r="E65" s="41"/>
      <c r="F65" s="21"/>
      <c r="G65" s="22"/>
      <c r="H65" s="22"/>
      <c r="I65" s="22"/>
      <c r="J65" s="22"/>
      <c r="K65" s="22"/>
      <c r="L65" s="22"/>
      <c r="M65" s="22"/>
      <c r="N65" s="22"/>
      <c r="O65" s="21"/>
      <c r="P65" s="48"/>
      <c r="Q65" s="51"/>
      <c r="R65" s="40" t="s">
        <v>39</v>
      </c>
      <c r="S65" s="87">
        <v>10</v>
      </c>
    </row>
    <row r="66" spans="1:19" s="8" customFormat="1" ht="8.1" customHeight="1" x14ac:dyDescent="0.2">
      <c r="A66" s="20"/>
      <c r="B66" s="84"/>
      <c r="C66" s="34"/>
      <c r="D66" s="38"/>
      <c r="E66" s="39"/>
      <c r="F66" s="21"/>
      <c r="G66" s="22"/>
      <c r="H66" s="22"/>
      <c r="I66" s="22"/>
      <c r="J66" s="22"/>
      <c r="K66" s="22"/>
      <c r="L66" s="22"/>
      <c r="M66" s="22"/>
      <c r="N66" s="22"/>
      <c r="O66" s="21"/>
      <c r="P66" s="39"/>
      <c r="Q66" s="52"/>
      <c r="R66" s="21"/>
      <c r="S66" s="84"/>
    </row>
    <row r="67" spans="1:19" s="8" customFormat="1" ht="9" customHeight="1" x14ac:dyDescent="0.2">
      <c r="A67" s="20"/>
      <c r="B67" s="87">
        <v>2</v>
      </c>
      <c r="C67" s="33" t="s">
        <v>47</v>
      </c>
      <c r="D67" s="38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52"/>
      <c r="R67" s="49" t="s">
        <v>54</v>
      </c>
      <c r="S67" s="87">
        <v>2</v>
      </c>
    </row>
    <row r="68" spans="1:19" s="8" customFormat="1" ht="8.1" customHeight="1" x14ac:dyDescent="0.2">
      <c r="A68" s="20"/>
      <c r="B68" s="84"/>
      <c r="C68" s="35"/>
      <c r="D68" s="39" t="s">
        <v>47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39" t="s">
        <v>54</v>
      </c>
      <c r="R68" s="47"/>
      <c r="S68" s="84"/>
    </row>
    <row r="69" spans="1:19" s="8" customFormat="1" ht="8.1" customHeight="1" x14ac:dyDescent="0.2">
      <c r="A69" s="20"/>
      <c r="B69" s="87">
        <v>15</v>
      </c>
      <c r="C69" s="36" t="s">
        <v>39</v>
      </c>
      <c r="D69" s="34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1"/>
      <c r="R69" s="40" t="s">
        <v>39</v>
      </c>
      <c r="S69" s="87">
        <v>15</v>
      </c>
    </row>
    <row r="70" spans="1:19" ht="8.1" customHeight="1" x14ac:dyDescent="0.3">
      <c r="B70" s="3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86"/>
    </row>
  </sheetData>
  <sheetProtection selectLockedCells="1"/>
  <mergeCells count="19">
    <mergeCell ref="J36:K41"/>
    <mergeCell ref="B2:S2"/>
    <mergeCell ref="O21:P24"/>
    <mergeCell ref="O53:P56"/>
    <mergeCell ref="E53:F56"/>
    <mergeCell ref="O3:P3"/>
    <mergeCell ref="G54:H54"/>
    <mergeCell ref="M54:N54"/>
    <mergeCell ref="M22:N22"/>
    <mergeCell ref="K47:L47"/>
    <mergeCell ref="I29:J29"/>
    <mergeCell ref="J18:K21"/>
    <mergeCell ref="M36:O41"/>
    <mergeCell ref="F36:H41"/>
    <mergeCell ref="J3:K3"/>
    <mergeCell ref="E3:F3"/>
    <mergeCell ref="G22:H22"/>
    <mergeCell ref="J4:K4"/>
    <mergeCell ref="E21:F24"/>
  </mergeCells>
  <phoneticPr fontId="1" type="noConversion"/>
  <printOptions horizontalCentered="1" verticalCentered="1"/>
  <pageMargins left="0.35" right="0.35" top="0.35" bottom="0.35" header="0.6" footer="0.6"/>
  <pageSetup paperSize="9" scale="98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N81"/>
  <sheetViews>
    <sheetView zoomScaleNormal="88" zoomScalePageLayoutView="88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B39" sqref="B39:N39"/>
    </sheetView>
  </sheetViews>
  <sheetFormatPr defaultColWidth="8.85546875" defaultRowHeight="12.75" x14ac:dyDescent="0.2"/>
  <cols>
    <col min="1" max="1" width="0.85546875" style="2" customWidth="1"/>
    <col min="2" max="2" width="9.42578125" style="2" bestFit="1" customWidth="1"/>
    <col min="3" max="3" width="33.140625" style="2" bestFit="1" customWidth="1"/>
    <col min="4" max="4" width="14.7109375" style="2" customWidth="1"/>
    <col min="5" max="5" width="15.7109375" style="2" bestFit="1" customWidth="1"/>
    <col min="6" max="6" width="8.7109375" style="2" bestFit="1" customWidth="1"/>
    <col min="7" max="7" width="15.7109375" style="2" customWidth="1"/>
    <col min="8" max="8" width="8.7109375" style="2" bestFit="1" customWidth="1"/>
    <col min="9" max="9" width="15.7109375" style="2" customWidth="1"/>
    <col min="10" max="10" width="8.7109375" style="2" bestFit="1" customWidth="1"/>
    <col min="11" max="11" width="15.7109375" style="2" customWidth="1"/>
    <col min="12" max="12" width="8.7109375" style="2" bestFit="1" customWidth="1"/>
    <col min="13" max="13" width="15.7109375" style="2" customWidth="1"/>
    <col min="14" max="14" width="8.7109375" style="2" bestFit="1" customWidth="1"/>
    <col min="15" max="16384" width="8.85546875" style="2"/>
  </cols>
  <sheetData>
    <row r="1" spans="2:14" ht="4.5" customHeight="1" x14ac:dyDescent="0.2"/>
    <row r="2" spans="2:14" ht="26.1" customHeight="1" thickBot="1" x14ac:dyDescent="0.25">
      <c r="B2" s="74"/>
      <c r="C2" s="74"/>
      <c r="D2" s="74"/>
      <c r="E2" s="114" t="s">
        <v>4</v>
      </c>
      <c r="F2" s="114"/>
      <c r="G2" s="114" t="s">
        <v>5</v>
      </c>
      <c r="H2" s="114"/>
      <c r="I2" s="114" t="s">
        <v>6</v>
      </c>
      <c r="J2" s="114"/>
      <c r="K2" s="114" t="s">
        <v>7</v>
      </c>
      <c r="L2" s="114"/>
      <c r="M2" s="114" t="s">
        <v>8</v>
      </c>
      <c r="N2" s="114"/>
    </row>
    <row r="3" spans="2:14" ht="18" customHeight="1" x14ac:dyDescent="0.2">
      <c r="B3" s="75" t="s">
        <v>3</v>
      </c>
      <c r="C3" s="76" t="s">
        <v>9</v>
      </c>
      <c r="D3" s="76" t="s">
        <v>10</v>
      </c>
      <c r="E3" s="77" t="s">
        <v>11</v>
      </c>
      <c r="F3" s="77" t="s">
        <v>12</v>
      </c>
      <c r="G3" s="78" t="s">
        <v>11</v>
      </c>
      <c r="H3" s="77" t="s">
        <v>12</v>
      </c>
      <c r="I3" s="78" t="s">
        <v>11</v>
      </c>
      <c r="J3" s="77" t="s">
        <v>12</v>
      </c>
      <c r="K3" s="78" t="s">
        <v>11</v>
      </c>
      <c r="L3" s="77" t="s">
        <v>12</v>
      </c>
      <c r="M3" s="79" t="s">
        <v>11</v>
      </c>
      <c r="N3" s="80" t="s">
        <v>12</v>
      </c>
    </row>
    <row r="4" spans="2:14" ht="15.95" customHeight="1" x14ac:dyDescent="0.2">
      <c r="B4" s="118" t="s">
        <v>19</v>
      </c>
      <c r="C4" s="60" t="str">
        <f>CONCATENATE(Bracket!C7, " vs. ", Bracket!C9)</f>
        <v>Lorry Jackson vs. BYE</v>
      </c>
      <c r="D4" s="60" t="str">
        <f>IF(Bracket!D8 &lt;&gt; "", Bracket!D8, "— Undecided —")</f>
        <v>Lorry Jackson</v>
      </c>
      <c r="E4" s="61" t="s">
        <v>2</v>
      </c>
      <c r="F4" s="60">
        <f>IF(Bracket!D8=E4,1,0)</f>
        <v>0</v>
      </c>
      <c r="G4" s="61" t="s">
        <v>2</v>
      </c>
      <c r="H4" s="60">
        <f>IF(Bracket!D8=G4, 1, 0)</f>
        <v>0</v>
      </c>
      <c r="I4" s="61" t="s">
        <v>2</v>
      </c>
      <c r="J4" s="60">
        <f>IF(Bracket!D8=I4, 1, 0)</f>
        <v>0</v>
      </c>
      <c r="K4" s="61" t="s">
        <v>2</v>
      </c>
      <c r="L4" s="60">
        <f>IF(Bracket!D8=K4, 1, 0)</f>
        <v>0</v>
      </c>
      <c r="M4" s="61" t="s">
        <v>2</v>
      </c>
      <c r="N4" s="60">
        <f>IF(Bracket!D8=M4, 1, 0)</f>
        <v>0</v>
      </c>
    </row>
    <row r="5" spans="2:14" ht="15.95" customHeight="1" x14ac:dyDescent="0.2">
      <c r="B5" s="118"/>
      <c r="C5" s="60" t="str">
        <f>CONCATENATE(Bracket!C11, " vs. ", Bracket!C13)</f>
        <v>BYE vs. BYE</v>
      </c>
      <c r="D5" s="60" t="str">
        <f>IF(Bracket!D12 &lt;&gt; "", Bracket!D12, "— Undecided —")</f>
        <v>BYE</v>
      </c>
      <c r="E5" s="61" t="s">
        <v>2</v>
      </c>
      <c r="F5" s="60">
        <f>IF(Bracket!D12=E5,1,0)</f>
        <v>0</v>
      </c>
      <c r="G5" s="61" t="s">
        <v>2</v>
      </c>
      <c r="H5" s="60">
        <f>IF(Bracket!D12=G5,1,0)</f>
        <v>0</v>
      </c>
      <c r="I5" s="61" t="s">
        <v>2</v>
      </c>
      <c r="J5" s="60">
        <f>IF(Bracket!D12=I5,1,0)</f>
        <v>0</v>
      </c>
      <c r="K5" s="61" t="s">
        <v>2</v>
      </c>
      <c r="L5" s="60">
        <f>IF(Bracket!D12=K5,1,0)</f>
        <v>0</v>
      </c>
      <c r="M5" s="61" t="s">
        <v>2</v>
      </c>
      <c r="N5" s="60">
        <f>IF(Bracket!D12=M5,1,0)</f>
        <v>0</v>
      </c>
    </row>
    <row r="6" spans="2:14" ht="15.95" customHeight="1" x14ac:dyDescent="0.2">
      <c r="B6" s="118"/>
      <c r="C6" s="60" t="str">
        <f>CONCATENATE(Bracket!C15, " vs. ", Bracket!C17)</f>
        <v>Angie Molnar vs. BYE</v>
      </c>
      <c r="D6" s="60" t="str">
        <f>IF(Bracket!D16 &lt;&gt; "", Bracket!D16, "— Undecided —")</f>
        <v>Angie Molnar</v>
      </c>
      <c r="E6" s="61" t="s">
        <v>2</v>
      </c>
      <c r="F6" s="60">
        <f>IF(Bracket!D16=E6,1,0)</f>
        <v>0</v>
      </c>
      <c r="G6" s="61" t="s">
        <v>2</v>
      </c>
      <c r="H6" s="60">
        <f>IF(Bracket!D16=G6,1,0)</f>
        <v>0</v>
      </c>
      <c r="I6" s="61" t="s">
        <v>2</v>
      </c>
      <c r="J6" s="60">
        <f>IF(Bracket!D16=I6,1,0)</f>
        <v>0</v>
      </c>
      <c r="K6" s="61" t="s">
        <v>2</v>
      </c>
      <c r="L6" s="60">
        <f>IF(Bracket!D16=K6,1,0)</f>
        <v>0</v>
      </c>
      <c r="M6" s="61" t="s">
        <v>2</v>
      </c>
      <c r="N6" s="60">
        <f>IF(Bracket!D16=M6,1,0)</f>
        <v>0</v>
      </c>
    </row>
    <row r="7" spans="2:14" ht="15.95" customHeight="1" x14ac:dyDescent="0.2">
      <c r="B7" s="118"/>
      <c r="C7" s="60" t="str">
        <f>CONCATENATE(Bracket!C19, " vs. ", Bracket!C21)</f>
        <v>Angie Brewer vs. BYE</v>
      </c>
      <c r="D7" s="60" t="str">
        <f>IF(Bracket!D20 &lt;&gt; "", Bracket!D20, "— Undecided —")</f>
        <v>Angie Brewer</v>
      </c>
      <c r="E7" s="61" t="s">
        <v>2</v>
      </c>
      <c r="F7" s="60">
        <f>IF(Bracket!D20=E7,1,0)</f>
        <v>0</v>
      </c>
      <c r="G7" s="61" t="s">
        <v>2</v>
      </c>
      <c r="H7" s="60">
        <f>IF(Bracket!D20=G7,1,0)</f>
        <v>0</v>
      </c>
      <c r="I7" s="61" t="s">
        <v>2</v>
      </c>
      <c r="J7" s="60">
        <f>IF(Bracket!D20=I7,1,0)</f>
        <v>0</v>
      </c>
      <c r="K7" s="61" t="s">
        <v>2</v>
      </c>
      <c r="L7" s="60">
        <f>IF(Bracket!D20=K7,1,0)</f>
        <v>0</v>
      </c>
      <c r="M7" s="61" t="s">
        <v>2</v>
      </c>
      <c r="N7" s="60">
        <f>IF(Bracket!D20=M7,1,0)</f>
        <v>0</v>
      </c>
    </row>
    <row r="8" spans="2:14" ht="15.95" customHeight="1" x14ac:dyDescent="0.2">
      <c r="B8" s="118"/>
      <c r="C8" s="60" t="str">
        <f>CONCATENATE(Bracket!C23, " vs. ", Bracket!C25)</f>
        <v>Sarah Lawson vs. BYE</v>
      </c>
      <c r="D8" s="60" t="str">
        <f>IF(Bracket!D24 &lt;&gt; "", Bracket!D24, "— Undecided —")</f>
        <v>Sarah Lawson</v>
      </c>
      <c r="E8" s="61" t="s">
        <v>2</v>
      </c>
      <c r="F8" s="60">
        <f>IF(Bracket!D24=E8,1,0)</f>
        <v>0</v>
      </c>
      <c r="G8" s="61" t="s">
        <v>2</v>
      </c>
      <c r="H8" s="60">
        <f>IF(Bracket!D24=G8,1,0)</f>
        <v>0</v>
      </c>
      <c r="I8" s="61" t="s">
        <v>2</v>
      </c>
      <c r="J8" s="60">
        <f>IF(Bracket!D24=I8,1,0)</f>
        <v>0</v>
      </c>
      <c r="K8" s="61" t="s">
        <v>2</v>
      </c>
      <c r="L8" s="60">
        <f>IF(Bracket!D24=K8,1,0)</f>
        <v>0</v>
      </c>
      <c r="M8" s="61" t="s">
        <v>2</v>
      </c>
      <c r="N8" s="60">
        <f>IF(Bracket!D24=M8,1,0)</f>
        <v>0</v>
      </c>
    </row>
    <row r="9" spans="2:14" ht="15.95" customHeight="1" x14ac:dyDescent="0.2">
      <c r="B9" s="118"/>
      <c r="C9" s="60" t="str">
        <f>CONCATENATE(Bracket!C27, " vs. ", Bracket!C29)</f>
        <v>Lia Kohl vs. BYE</v>
      </c>
      <c r="D9" s="60" t="str">
        <f>IF(Bracket!D28 &lt;&gt; "", Bracket!D28, "— Undecided —")</f>
        <v>Lia Kohl</v>
      </c>
      <c r="E9" s="61" t="s">
        <v>2</v>
      </c>
      <c r="F9" s="60">
        <f>IF(Bracket!D28=E9,1,0)</f>
        <v>0</v>
      </c>
      <c r="G9" s="61" t="s">
        <v>2</v>
      </c>
      <c r="H9" s="60">
        <f>IF(Bracket!D28=G9,1,0)</f>
        <v>0</v>
      </c>
      <c r="I9" s="61" t="s">
        <v>2</v>
      </c>
      <c r="J9" s="60">
        <f>IF(Bracket!D28=I9,1,0)</f>
        <v>0</v>
      </c>
      <c r="K9" s="61" t="s">
        <v>2</v>
      </c>
      <c r="L9" s="60">
        <f>IF(Bracket!D28=K9,1,0)</f>
        <v>0</v>
      </c>
      <c r="M9" s="61" t="s">
        <v>2</v>
      </c>
      <c r="N9" s="60">
        <f>IF(Bracket!D28=M9,1,0)</f>
        <v>0</v>
      </c>
    </row>
    <row r="10" spans="2:14" ht="15.95" customHeight="1" x14ac:dyDescent="0.2">
      <c r="B10" s="118"/>
      <c r="C10" s="60" t="str">
        <f>CONCATENATE(Bracket!C31, " vs. ", Bracket!C33)</f>
        <v>BYE vs. BYE</v>
      </c>
      <c r="D10" s="60" t="str">
        <f>IF(Bracket!D32 &lt;&gt; "", Bracket!D32, "— Undecided —")</f>
        <v>BYE</v>
      </c>
      <c r="E10" s="61" t="s">
        <v>2</v>
      </c>
      <c r="F10" s="60">
        <f>IF(Bracket!D32=E10,1,0)</f>
        <v>0</v>
      </c>
      <c r="G10" s="61" t="s">
        <v>2</v>
      </c>
      <c r="H10" s="60">
        <f>IF(Bracket!D32=G10,1,0)</f>
        <v>0</v>
      </c>
      <c r="I10" s="61" t="s">
        <v>2</v>
      </c>
      <c r="J10" s="60">
        <f>IF(Bracket!D32=I10,1,0)</f>
        <v>0</v>
      </c>
      <c r="K10" s="61" t="s">
        <v>2</v>
      </c>
      <c r="L10" s="60">
        <f>IF(Bracket!D32=K10,1,0)</f>
        <v>0</v>
      </c>
      <c r="M10" s="61" t="s">
        <v>2</v>
      </c>
      <c r="N10" s="60">
        <f>IF(Bracket!D32=M10,1,0)</f>
        <v>0</v>
      </c>
    </row>
    <row r="11" spans="2:14" ht="15.95" customHeight="1" x14ac:dyDescent="0.2">
      <c r="B11" s="118"/>
      <c r="C11" s="60" t="str">
        <f>CONCATENATE(Bracket!C35, " vs. ", Bracket!C37)</f>
        <v>Tiffany Strite vs. BYE</v>
      </c>
      <c r="D11" s="60" t="str">
        <f>IF(Bracket!D36 &lt;&gt; "", Bracket!D36, "— Undecided —")</f>
        <v>Tiffany Strite</v>
      </c>
      <c r="E11" s="61" t="s">
        <v>2</v>
      </c>
      <c r="F11" s="60">
        <f>IF(Bracket!D36=E11,1,0)</f>
        <v>0</v>
      </c>
      <c r="G11" s="61" t="s">
        <v>2</v>
      </c>
      <c r="H11" s="60">
        <f>IF(Bracket!D36=G11,1,0)</f>
        <v>0</v>
      </c>
      <c r="I11" s="61" t="s">
        <v>2</v>
      </c>
      <c r="J11" s="60">
        <f>IF(Bracket!D36=I11,1,0)</f>
        <v>0</v>
      </c>
      <c r="K11" s="61" t="s">
        <v>2</v>
      </c>
      <c r="L11" s="60">
        <f>IF(Bracket!D36=K11,1,0)</f>
        <v>0</v>
      </c>
      <c r="M11" s="61" t="s">
        <v>2</v>
      </c>
      <c r="N11" s="60">
        <f>IF(Bracket!D36=M11,1,0)</f>
        <v>0</v>
      </c>
    </row>
    <row r="12" spans="2:14" ht="15.95" customHeight="1" x14ac:dyDescent="0.2">
      <c r="B12" s="118"/>
      <c r="C12" s="60" t="str">
        <f>CONCATENATE(Bracket!C39, " vs. ", Bracket!C41)</f>
        <v>Tracey Gorham vs. BYE</v>
      </c>
      <c r="D12" s="60" t="str">
        <f>IF(Bracket!D40 &lt;&gt; "", Bracket!D40, "— Undecided —")</f>
        <v>Tracey Gorham</v>
      </c>
      <c r="E12" s="61" t="s">
        <v>2</v>
      </c>
      <c r="F12" s="60">
        <f>IF(Bracket!D40=E12,1,0)</f>
        <v>0</v>
      </c>
      <c r="G12" s="61" t="s">
        <v>2</v>
      </c>
      <c r="H12" s="60">
        <f>IF(Bracket!D40=G12,1,0)</f>
        <v>0</v>
      </c>
      <c r="I12" s="61" t="s">
        <v>2</v>
      </c>
      <c r="J12" s="60">
        <f>IF(Bracket!D40=I12,1,0)</f>
        <v>0</v>
      </c>
      <c r="K12" s="61" t="s">
        <v>2</v>
      </c>
      <c r="L12" s="60">
        <f>IF(Bracket!D40=K12,1,0)</f>
        <v>0</v>
      </c>
      <c r="M12" s="61" t="s">
        <v>2</v>
      </c>
      <c r="N12" s="60">
        <f>IF(Bracket!D40=M12,1,0)</f>
        <v>0</v>
      </c>
    </row>
    <row r="13" spans="2:14" ht="15.95" customHeight="1" x14ac:dyDescent="0.2">
      <c r="B13" s="118"/>
      <c r="C13" s="60" t="str">
        <f>CONCATENATE(Bracket!C43, " vs. ", Bracket!C45)</f>
        <v>BYE vs. BYE</v>
      </c>
      <c r="D13" s="60" t="str">
        <f>IF(Bracket!D44 &lt;&gt; "", Bracket!D44, "— Undecided —")</f>
        <v>BYE</v>
      </c>
      <c r="E13" s="61" t="s">
        <v>2</v>
      </c>
      <c r="F13" s="60">
        <f>IF(Bracket!D44=E13,1,0)</f>
        <v>0</v>
      </c>
      <c r="G13" s="61" t="s">
        <v>2</v>
      </c>
      <c r="H13" s="60">
        <f>IF(Bracket!D44=G13,1,0)</f>
        <v>0</v>
      </c>
      <c r="I13" s="61" t="s">
        <v>2</v>
      </c>
      <c r="J13" s="60">
        <f>IF(Bracket!D44=I13,1,0)</f>
        <v>0</v>
      </c>
      <c r="K13" s="61" t="s">
        <v>2</v>
      </c>
      <c r="L13" s="60">
        <f>IF(Bracket!D44=K13,1,0)</f>
        <v>0</v>
      </c>
      <c r="M13" s="61" t="s">
        <v>2</v>
      </c>
      <c r="N13" s="60">
        <f>IF(Bracket!D44=M13,1,0)</f>
        <v>0</v>
      </c>
    </row>
    <row r="14" spans="2:14" ht="15.95" customHeight="1" x14ac:dyDescent="0.2">
      <c r="B14" s="118"/>
      <c r="C14" s="60" t="str">
        <f>CONCATENATE(Bracket!C47, " vs. ", Bracket!C49)</f>
        <v>Shelly Ammerman vs. BYE</v>
      </c>
      <c r="D14" s="60" t="str">
        <f>IF(Bracket!D48 &lt;&gt; "", Bracket!D48, "— Undecided —")</f>
        <v>Shelly Ammerman</v>
      </c>
      <c r="E14" s="61" t="s">
        <v>2</v>
      </c>
      <c r="F14" s="60">
        <f>IF(Bracket!D48=E14,1,0)</f>
        <v>0</v>
      </c>
      <c r="G14" s="61" t="s">
        <v>2</v>
      </c>
      <c r="H14" s="60">
        <f>IF(Bracket!D48=G14,1,0)</f>
        <v>0</v>
      </c>
      <c r="I14" s="61" t="s">
        <v>2</v>
      </c>
      <c r="J14" s="60">
        <f>IF(Bracket!D48=I14,1,0)</f>
        <v>0</v>
      </c>
      <c r="K14" s="61" t="s">
        <v>2</v>
      </c>
      <c r="L14" s="60">
        <f>IF(Bracket!D48=K14,1,0)</f>
        <v>0</v>
      </c>
      <c r="M14" s="61" t="s">
        <v>2</v>
      </c>
      <c r="N14" s="60">
        <f>IF(Bracket!D48=M14,1,0)</f>
        <v>0</v>
      </c>
    </row>
    <row r="15" spans="2:14" ht="15.95" customHeight="1" x14ac:dyDescent="0.2">
      <c r="B15" s="118"/>
      <c r="C15" s="60" t="str">
        <f>CONCATENATE(Bracket!C51, " vs. ", Bracket!C53)</f>
        <v>Becky Sprague vs. BYE</v>
      </c>
      <c r="D15" s="60" t="str">
        <f>IF(Bracket!D52 &lt;&gt; "", Bracket!D52, "— Undecided —")</f>
        <v>Becky Sprague</v>
      </c>
      <c r="E15" s="61" t="s">
        <v>2</v>
      </c>
      <c r="F15" s="60">
        <f>IF(Bracket!D52=E15,1,0)</f>
        <v>0</v>
      </c>
      <c r="G15" s="61" t="s">
        <v>2</v>
      </c>
      <c r="H15" s="60">
        <f>IF(Bracket!D52=G15,1,0)</f>
        <v>0</v>
      </c>
      <c r="I15" s="61" t="s">
        <v>2</v>
      </c>
      <c r="J15" s="60">
        <f>IF(Bracket!D52=I15,1,0)</f>
        <v>0</v>
      </c>
      <c r="K15" s="61" t="s">
        <v>2</v>
      </c>
      <c r="L15" s="60">
        <f>IF(Bracket!D52=K15,1,0)</f>
        <v>0</v>
      </c>
      <c r="M15" s="61" t="s">
        <v>2</v>
      </c>
      <c r="N15" s="60">
        <f>IF(Bracket!D52=M15,1,0)</f>
        <v>0</v>
      </c>
    </row>
    <row r="16" spans="2:14" ht="15.95" customHeight="1" x14ac:dyDescent="0.2">
      <c r="B16" s="118"/>
      <c r="C16" s="60" t="str">
        <f>CONCATENATE(Bracket!C55, " vs. ", Bracket!C57)</f>
        <v>Kristine Seaman vs. BYE</v>
      </c>
      <c r="D16" s="60" t="str">
        <f>IF(Bracket!D56 &lt;&gt; "", Bracket!D56, "— Undecided —")</f>
        <v>Kristine Seaman</v>
      </c>
      <c r="E16" s="61" t="s">
        <v>2</v>
      </c>
      <c r="F16" s="60">
        <f>IF(Bracket!D56=E16,1,0)</f>
        <v>0</v>
      </c>
      <c r="G16" s="61" t="s">
        <v>2</v>
      </c>
      <c r="H16" s="60">
        <f>IF(Bracket!D56=G16,1,0)</f>
        <v>0</v>
      </c>
      <c r="I16" s="61" t="s">
        <v>2</v>
      </c>
      <c r="J16" s="60">
        <f>IF(Bracket!D56=I16,1,0)</f>
        <v>0</v>
      </c>
      <c r="K16" s="61" t="s">
        <v>2</v>
      </c>
      <c r="L16" s="60">
        <f>IF(Bracket!D56=K16,1,0)</f>
        <v>0</v>
      </c>
      <c r="M16" s="61" t="s">
        <v>2</v>
      </c>
      <c r="N16" s="60">
        <f>IF(Bracket!D56=M16,1,0)</f>
        <v>0</v>
      </c>
    </row>
    <row r="17" spans="2:14" ht="15.95" customHeight="1" x14ac:dyDescent="0.2">
      <c r="B17" s="118"/>
      <c r="C17" s="60" t="str">
        <f>CONCATENATE(Bracket!C59, " vs. ", Bracket!C61)</f>
        <v>Wendy Madison vs. BYE</v>
      </c>
      <c r="D17" s="60" t="str">
        <f>IF(Bracket!D60 &lt;&gt; "", Bracket!D60, "— Undecided —")</f>
        <v>Wendy Madison</v>
      </c>
      <c r="E17" s="61" t="s">
        <v>2</v>
      </c>
      <c r="F17" s="60">
        <f>IF(Bracket!D60=E17,1,0)</f>
        <v>0</v>
      </c>
      <c r="G17" s="61" t="s">
        <v>2</v>
      </c>
      <c r="H17" s="60">
        <f>IF(Bracket!D60=G17,1,0)</f>
        <v>0</v>
      </c>
      <c r="I17" s="61" t="s">
        <v>2</v>
      </c>
      <c r="J17" s="60">
        <f>IF(Bracket!D60=I17,1,0)</f>
        <v>0</v>
      </c>
      <c r="K17" s="61" t="s">
        <v>2</v>
      </c>
      <c r="L17" s="60">
        <f>IF(Bracket!D60=K17,1,0)</f>
        <v>0</v>
      </c>
      <c r="M17" s="61" t="s">
        <v>2</v>
      </c>
      <c r="N17" s="60">
        <f>IF(Bracket!D60=M17,1,0)</f>
        <v>0</v>
      </c>
    </row>
    <row r="18" spans="2:14" ht="15.95" customHeight="1" x14ac:dyDescent="0.2">
      <c r="B18" s="118"/>
      <c r="C18" s="60" t="str">
        <f>CONCATENATE(Bracket!C63, " vs. ", Bracket!C65)</f>
        <v>Samantha Roberts vs. BYE</v>
      </c>
      <c r="D18" s="60" t="str">
        <f>IF(Bracket!D64 &lt;&gt; "", Bracket!D64, "— Undecided —")</f>
        <v>Samantha Roberts</v>
      </c>
      <c r="E18" s="61" t="s">
        <v>2</v>
      </c>
      <c r="F18" s="60">
        <f>IF(Bracket!D64=E18,1,0)</f>
        <v>0</v>
      </c>
      <c r="G18" s="61" t="s">
        <v>2</v>
      </c>
      <c r="H18" s="60">
        <f>IF(Bracket!D64=G18,1,0)</f>
        <v>0</v>
      </c>
      <c r="I18" s="61" t="s">
        <v>2</v>
      </c>
      <c r="J18" s="60">
        <f>IF(Bracket!D64=I18,1,0)</f>
        <v>0</v>
      </c>
      <c r="K18" s="61" t="s">
        <v>2</v>
      </c>
      <c r="L18" s="60">
        <f>IF(Bracket!D64=K18,1,0)</f>
        <v>0</v>
      </c>
      <c r="M18" s="61" t="s">
        <v>2</v>
      </c>
      <c r="N18" s="60">
        <f>IF(Bracket!D64=M18,1,0)</f>
        <v>0</v>
      </c>
    </row>
    <row r="19" spans="2:14" ht="15.95" customHeight="1" x14ac:dyDescent="0.2">
      <c r="B19" s="118"/>
      <c r="C19" s="60" t="str">
        <f>CONCATENATE(Bracket!C67, " vs. ", Bracket!C69)</f>
        <v>Jasmyn George vs. BYE</v>
      </c>
      <c r="D19" s="60" t="str">
        <f>IF(Bracket!D68 &lt;&gt; "", Bracket!D68, "— Undecided —")</f>
        <v>Jasmyn George</v>
      </c>
      <c r="E19" s="61" t="s">
        <v>2</v>
      </c>
      <c r="F19" s="60">
        <f>IF(Bracket!D68=E19,1,0)</f>
        <v>0</v>
      </c>
      <c r="G19" s="61" t="s">
        <v>2</v>
      </c>
      <c r="H19" s="60">
        <f>IF(Bracket!D68=G19,1,0)</f>
        <v>0</v>
      </c>
      <c r="I19" s="61" t="s">
        <v>2</v>
      </c>
      <c r="J19" s="60">
        <f>IF(Bracket!D68=I19,1,0)</f>
        <v>0</v>
      </c>
      <c r="K19" s="61" t="s">
        <v>2</v>
      </c>
      <c r="L19" s="60">
        <f>IF(Bracket!D68=K19,1,0)</f>
        <v>0</v>
      </c>
      <c r="M19" s="61" t="s">
        <v>2</v>
      </c>
      <c r="N19" s="60">
        <f>IF(Bracket!D68=M19,1,0)</f>
        <v>0</v>
      </c>
    </row>
    <row r="20" spans="2:14" ht="15.95" customHeight="1" x14ac:dyDescent="0.2">
      <c r="B20" s="118"/>
      <c r="C20" s="60" t="str">
        <f>CONCATENATE(Bracket!R7, " vs. ", Bracket!R9)</f>
        <v>Jessica Thatcher vs. BYE</v>
      </c>
      <c r="D20" s="60" t="str">
        <f>IF(Bracket!Q8 &lt;&gt; "", Bracket!Q8,"— Undecided —")</f>
        <v>Jessica Thatcher</v>
      </c>
      <c r="E20" s="61" t="s">
        <v>2</v>
      </c>
      <c r="F20" s="60">
        <f>IF(Bracket!Q8=E20,1,0)</f>
        <v>0</v>
      </c>
      <c r="G20" s="61" t="s">
        <v>2</v>
      </c>
      <c r="H20" s="60">
        <f>IF(Bracket!Q8=G20,1,0)</f>
        <v>0</v>
      </c>
      <c r="I20" s="61" t="s">
        <v>2</v>
      </c>
      <c r="J20" s="60">
        <f>IF(Bracket!Q8=I20, 1, 0)</f>
        <v>0</v>
      </c>
      <c r="K20" s="61" t="s">
        <v>2</v>
      </c>
      <c r="L20" s="60">
        <f>IF(Bracket!Q8=K20, 1, 0)</f>
        <v>0</v>
      </c>
      <c r="M20" s="61" t="s">
        <v>2</v>
      </c>
      <c r="N20" s="60">
        <f>IF(Bracket!Q8=M20, 1, 0)</f>
        <v>0</v>
      </c>
    </row>
    <row r="21" spans="2:14" ht="15.95" customHeight="1" x14ac:dyDescent="0.2">
      <c r="B21" s="118"/>
      <c r="C21" s="60" t="str">
        <f>CONCATENATE(Bracket!R11, " vs. ", Bracket!R13)</f>
        <v>BYE vs. BYE</v>
      </c>
      <c r="D21" s="60" t="str">
        <f>IF(Bracket!Q12 &lt;&gt; "", Bracket!Q12, "— Undecided —")</f>
        <v>BYE</v>
      </c>
      <c r="E21" s="61" t="s">
        <v>2</v>
      </c>
      <c r="F21" s="60">
        <f>IF(Bracket!Q12=E21,1,0)</f>
        <v>0</v>
      </c>
      <c r="G21" s="61" t="s">
        <v>2</v>
      </c>
      <c r="H21" s="60">
        <f>IF(Bracket!Q12=G21,1,0)</f>
        <v>0</v>
      </c>
      <c r="I21" s="61" t="s">
        <v>2</v>
      </c>
      <c r="J21" s="60">
        <f>IF(Bracket!Q12=I21,1,0)</f>
        <v>0</v>
      </c>
      <c r="K21" s="61" t="s">
        <v>2</v>
      </c>
      <c r="L21" s="60">
        <f>IF(Bracket!Q12=K21,1,0)</f>
        <v>0</v>
      </c>
      <c r="M21" s="61" t="s">
        <v>2</v>
      </c>
      <c r="N21" s="60">
        <f>IF(Bracket!Q12=M21,1,0)</f>
        <v>0</v>
      </c>
    </row>
    <row r="22" spans="2:14" ht="15.95" customHeight="1" x14ac:dyDescent="0.2">
      <c r="B22" s="118"/>
      <c r="C22" s="60" t="str">
        <f>CONCATENATE(Bracket!R15, " vs. ", Bracket!R17)</f>
        <v>Bobbi Jo Anderson vs. BYE</v>
      </c>
      <c r="D22" s="60" t="str">
        <f>IF(Bracket!Q16 &lt;&gt; "", Bracket!Q16, "— Undecided —")</f>
        <v>Bobbi Jo Anderson</v>
      </c>
      <c r="E22" s="61" t="s">
        <v>2</v>
      </c>
      <c r="F22" s="60">
        <f>IF(Bracket!Q16=E22,1,0)</f>
        <v>0</v>
      </c>
      <c r="G22" s="61" t="s">
        <v>2</v>
      </c>
      <c r="H22" s="60">
        <f>IF(Bracket!Q16=G22,1,0)</f>
        <v>0</v>
      </c>
      <c r="I22" s="61" t="s">
        <v>2</v>
      </c>
      <c r="J22" s="60">
        <f>IF(Bracket!Q16=I22,1,0)</f>
        <v>0</v>
      </c>
      <c r="K22" s="61" t="s">
        <v>2</v>
      </c>
      <c r="L22" s="60">
        <f>IF(Bracket!Q16=K22,1,0)</f>
        <v>0</v>
      </c>
      <c r="M22" s="61" t="s">
        <v>2</v>
      </c>
      <c r="N22" s="60">
        <f>IF(Bracket!Q16=M22,1,0)</f>
        <v>0</v>
      </c>
    </row>
    <row r="23" spans="2:14" ht="15.95" customHeight="1" x14ac:dyDescent="0.2">
      <c r="B23" s="118"/>
      <c r="C23" s="60" t="str">
        <f>CONCATENATE(Bracket!R19, " vs. ", Bracket!R21)</f>
        <v>Alicia Gossett vs. BYE</v>
      </c>
      <c r="D23" s="60" t="str">
        <f>IF(Bracket!Q20 &lt;&gt; "", Bracket!Q20, "— Undecided —")</f>
        <v>Alicia Gossett</v>
      </c>
      <c r="E23" s="61" t="s">
        <v>2</v>
      </c>
      <c r="F23" s="60">
        <f>IF(Bracket!Q20=E23,1,0)</f>
        <v>0</v>
      </c>
      <c r="G23" s="61" t="s">
        <v>2</v>
      </c>
      <c r="H23" s="60">
        <f>IF(Bracket!Q20=G23,1,0)</f>
        <v>0</v>
      </c>
      <c r="I23" s="61" t="s">
        <v>2</v>
      </c>
      <c r="J23" s="60">
        <f>IF(Bracket!Q20=I23,1,0)</f>
        <v>0</v>
      </c>
      <c r="K23" s="61" t="s">
        <v>2</v>
      </c>
      <c r="L23" s="60">
        <f>IF(Bracket!Q20=K23,1,0)</f>
        <v>0</v>
      </c>
      <c r="M23" s="61" t="s">
        <v>2</v>
      </c>
      <c r="N23" s="60">
        <f>IF(Bracket!Q20=M23,1,0)</f>
        <v>0</v>
      </c>
    </row>
    <row r="24" spans="2:14" ht="15.95" customHeight="1" x14ac:dyDescent="0.2">
      <c r="B24" s="118"/>
      <c r="C24" s="60" t="str">
        <f>CONCATENATE(Bracket!R23, " vs. ", Bracket!R25)</f>
        <v>Kassi Lynn vs. BYE</v>
      </c>
      <c r="D24" s="60" t="str">
        <f>IF(Bracket!Q24 &lt;&gt; "", Bracket!Q24, "— Undecided —")</f>
        <v>Kassi Lynn</v>
      </c>
      <c r="E24" s="61" t="s">
        <v>2</v>
      </c>
      <c r="F24" s="60">
        <f>IF(Bracket!Q24=E24,1,0)</f>
        <v>0</v>
      </c>
      <c r="G24" s="61" t="s">
        <v>2</v>
      </c>
      <c r="H24" s="60">
        <f>IF(Bracket!Q24=G24,1,0)</f>
        <v>0</v>
      </c>
      <c r="I24" s="61" t="s">
        <v>2</v>
      </c>
      <c r="J24" s="60">
        <f>IF(Bracket!Q24=I24,1,0)</f>
        <v>0</v>
      </c>
      <c r="K24" s="61" t="s">
        <v>2</v>
      </c>
      <c r="L24" s="60">
        <f>IF(Bracket!Q24=K24,1,0)</f>
        <v>0</v>
      </c>
      <c r="M24" s="61" t="s">
        <v>2</v>
      </c>
      <c r="N24" s="60">
        <f>IF(Bracket!Q24=M24,1,0)</f>
        <v>0</v>
      </c>
    </row>
    <row r="25" spans="2:14" ht="15.95" customHeight="1" x14ac:dyDescent="0.2">
      <c r="B25" s="118"/>
      <c r="C25" s="60" t="str">
        <f>CONCATENATE(Bracket!R27, " vs. ", Bracket!R29)</f>
        <v>Jenn Maier vs. BYE</v>
      </c>
      <c r="D25" s="60" t="str">
        <f>IF(Bracket!Q28 &lt;&gt; "", Bracket!Q28, "— Undecided —")</f>
        <v>Jenn Maier</v>
      </c>
      <c r="E25" s="61" t="s">
        <v>2</v>
      </c>
      <c r="F25" s="60">
        <f>IF(Bracket!Q28=E25,1,0)</f>
        <v>0</v>
      </c>
      <c r="G25" s="61" t="s">
        <v>2</v>
      </c>
      <c r="H25" s="60">
        <f>IF(Bracket!Q28=G25,1,0)</f>
        <v>0</v>
      </c>
      <c r="I25" s="61" t="s">
        <v>2</v>
      </c>
      <c r="J25" s="60">
        <f>IF(Bracket!Q28=I25,1,0)</f>
        <v>0</v>
      </c>
      <c r="K25" s="61" t="s">
        <v>2</v>
      </c>
      <c r="L25" s="60">
        <f>IF(Bracket!Q28=K25,1,0)</f>
        <v>0</v>
      </c>
      <c r="M25" s="61" t="s">
        <v>2</v>
      </c>
      <c r="N25" s="60">
        <f>IF(Bracket!Q28=M25,1,0)</f>
        <v>0</v>
      </c>
    </row>
    <row r="26" spans="2:14" ht="15.95" customHeight="1" x14ac:dyDescent="0.2">
      <c r="B26" s="118"/>
      <c r="C26" s="60" t="str">
        <f>CONCATENATE(Bracket!R31, " vs. ", Bracket!R33)</f>
        <v>Kaitlyn Lacy vs. BYE</v>
      </c>
      <c r="D26" s="60" t="str">
        <f>IF(Bracket!Q32 &lt;&gt; "", Bracket!Q32, "— Undecided —")</f>
        <v>Kaitlyn Lacy</v>
      </c>
      <c r="E26" s="61" t="s">
        <v>2</v>
      </c>
      <c r="F26" s="60">
        <f>IF(Bracket!Q32=E26,1,0)</f>
        <v>0</v>
      </c>
      <c r="G26" s="61" t="s">
        <v>2</v>
      </c>
      <c r="H26" s="60">
        <f>IF(Bracket!Q32=G26,1,0)</f>
        <v>0</v>
      </c>
      <c r="I26" s="61" t="s">
        <v>2</v>
      </c>
      <c r="J26" s="60">
        <f>IF(Bracket!Q32=I26,1,0)</f>
        <v>0</v>
      </c>
      <c r="K26" s="61" t="s">
        <v>2</v>
      </c>
      <c r="L26" s="60">
        <f>IF(Bracket!Q32=K26,1,0)</f>
        <v>0</v>
      </c>
      <c r="M26" s="61" t="s">
        <v>2</v>
      </c>
      <c r="N26" s="60">
        <f>IF(Bracket!Q32=M26,1,0)</f>
        <v>0</v>
      </c>
    </row>
    <row r="27" spans="2:14" ht="15.95" customHeight="1" x14ac:dyDescent="0.2">
      <c r="B27" s="118"/>
      <c r="C27" s="60" t="str">
        <f>CONCATENATE(Bracket!R35, " vs. ", Bracket!R37)</f>
        <v>Reggie Benge vs. BYE</v>
      </c>
      <c r="D27" s="60" t="str">
        <f>IF(Bracket!Q36 &lt;&gt; "", Bracket!Q36, "— Undecided —")</f>
        <v>Reggie Benge</v>
      </c>
      <c r="E27" s="61" t="s">
        <v>2</v>
      </c>
      <c r="F27" s="60">
        <f>IF(Bracket!Q36=E27,1,0)</f>
        <v>0</v>
      </c>
      <c r="G27" s="61" t="s">
        <v>2</v>
      </c>
      <c r="H27" s="60">
        <f>IF(Bracket!Q36=G27,1,0)</f>
        <v>0</v>
      </c>
      <c r="I27" s="61" t="s">
        <v>2</v>
      </c>
      <c r="J27" s="60">
        <f>IF(Bracket!Q36=I27,1,0)</f>
        <v>0</v>
      </c>
      <c r="K27" s="61" t="s">
        <v>2</v>
      </c>
      <c r="L27" s="60">
        <f>IF(Bracket!Q36=K27,1,0)</f>
        <v>0</v>
      </c>
      <c r="M27" s="61" t="s">
        <v>2</v>
      </c>
      <c r="N27" s="60">
        <f>IF(Bracket!Q36=M27,1,0)</f>
        <v>0</v>
      </c>
    </row>
    <row r="28" spans="2:14" ht="15.95" customHeight="1" x14ac:dyDescent="0.2">
      <c r="B28" s="118"/>
      <c r="C28" s="60" t="str">
        <f>CONCATENATE(Bracket!R39, " vs. ", Bracket!R41)</f>
        <v>Allie Ziegler vs. BYE</v>
      </c>
      <c r="D28" s="60" t="str">
        <f>IF(Bracket!Q40 &lt;&gt; "", Bracket!Q40, "— Undecided —")</f>
        <v>Allie Ziegler</v>
      </c>
      <c r="E28" s="61" t="s">
        <v>2</v>
      </c>
      <c r="F28" s="60">
        <f>IF(Bracket!Q40=E28,1,0)</f>
        <v>0</v>
      </c>
      <c r="G28" s="61" t="s">
        <v>2</v>
      </c>
      <c r="H28" s="60">
        <f>IF(Bracket!Q40=G28,1,0)</f>
        <v>0</v>
      </c>
      <c r="I28" s="61" t="s">
        <v>2</v>
      </c>
      <c r="J28" s="60">
        <f>IF(Bracket!Q40=I28,1,0)</f>
        <v>0</v>
      </c>
      <c r="K28" s="61" t="s">
        <v>2</v>
      </c>
      <c r="L28" s="60">
        <f>IF(Bracket!Q40=K28,1,0)</f>
        <v>0</v>
      </c>
      <c r="M28" s="61" t="s">
        <v>2</v>
      </c>
      <c r="N28" s="60">
        <f>IF(Bracket!Q40=M28,1,0)</f>
        <v>0</v>
      </c>
    </row>
    <row r="29" spans="2:14" ht="15.95" customHeight="1" x14ac:dyDescent="0.2">
      <c r="B29" s="118"/>
      <c r="C29" s="60" t="str">
        <f>CONCATENATE(Bracket!R43, " vs. ", Bracket!R45)</f>
        <v>BYE vs. BYE</v>
      </c>
      <c r="D29" s="60" t="str">
        <f>IF(Bracket!Q44 &lt;&gt; "", Bracket!Q44, "— Undecided —")</f>
        <v>BYE</v>
      </c>
      <c r="E29" s="61" t="s">
        <v>2</v>
      </c>
      <c r="F29" s="60">
        <f>IF(Bracket!Q44=E29,1,0)</f>
        <v>0</v>
      </c>
      <c r="G29" s="61" t="s">
        <v>2</v>
      </c>
      <c r="H29" s="60">
        <f>IF(Bracket!Q44=G29,1,0)</f>
        <v>0</v>
      </c>
      <c r="I29" s="61" t="s">
        <v>2</v>
      </c>
      <c r="J29" s="60">
        <f>IF(Bracket!Q44=I29,1,0)</f>
        <v>0</v>
      </c>
      <c r="K29" s="61" t="s">
        <v>2</v>
      </c>
      <c r="L29" s="60">
        <f>IF(Bracket!Q44=K29,1,0)</f>
        <v>0</v>
      </c>
      <c r="M29" s="61" t="s">
        <v>2</v>
      </c>
      <c r="N29" s="60">
        <f>IF(Bracket!Q44=M29,1,0)</f>
        <v>0</v>
      </c>
    </row>
    <row r="30" spans="2:14" ht="15.95" customHeight="1" x14ac:dyDescent="0.2">
      <c r="B30" s="118"/>
      <c r="C30" s="60" t="str">
        <f>CONCATENATE(Bracket!R47, " vs. ", Bracket!R49)</f>
        <v>Amy Pierce vs. BYE</v>
      </c>
      <c r="D30" s="60" t="str">
        <f>IF(Bracket!Q48 &lt;&gt; "", Bracket!Q48, "— Undecided —")</f>
        <v>Amy Pierce</v>
      </c>
      <c r="E30" s="61" t="s">
        <v>2</v>
      </c>
      <c r="F30" s="60">
        <f>IF(Bracket!Q48=E30,1,0)</f>
        <v>0</v>
      </c>
      <c r="G30" s="61" t="s">
        <v>2</v>
      </c>
      <c r="H30" s="60">
        <f>IF(Bracket!Q48=G30,1,0)</f>
        <v>0</v>
      </c>
      <c r="I30" s="61" t="s">
        <v>2</v>
      </c>
      <c r="J30" s="60">
        <f>IF(Bracket!Q48=I30,1,0)</f>
        <v>0</v>
      </c>
      <c r="K30" s="61" t="s">
        <v>2</v>
      </c>
      <c r="L30" s="60">
        <f>IF(Bracket!Q48=K30,1,0)</f>
        <v>0</v>
      </c>
      <c r="M30" s="61" t="s">
        <v>2</v>
      </c>
      <c r="N30" s="60">
        <f>IF(Bracket!Q48=M30,1,0)</f>
        <v>0</v>
      </c>
    </row>
    <row r="31" spans="2:14" ht="15.95" customHeight="1" x14ac:dyDescent="0.2">
      <c r="B31" s="118"/>
      <c r="C31" s="60" t="str">
        <f>CONCATENATE(Bracket!R51, " vs. ", Bracket!R53)</f>
        <v>Kristen Parker vs. BYE</v>
      </c>
      <c r="D31" s="60" t="str">
        <f>IF(Bracket!Q52 &lt;&gt; "", Bracket!Q52, "— Undecided —")</f>
        <v>Kristen Parker</v>
      </c>
      <c r="E31" s="61" t="s">
        <v>2</v>
      </c>
      <c r="F31" s="60">
        <f>IF(Bracket!Q52=E31,1,0)</f>
        <v>0</v>
      </c>
      <c r="G31" s="61" t="s">
        <v>2</v>
      </c>
      <c r="H31" s="60">
        <f>IF(Bracket!Q52=G31,1,0)</f>
        <v>0</v>
      </c>
      <c r="I31" s="61" t="s">
        <v>2</v>
      </c>
      <c r="J31" s="60">
        <f>IF(Bracket!Q52=I31,1,0)</f>
        <v>0</v>
      </c>
      <c r="K31" s="61" t="s">
        <v>2</v>
      </c>
      <c r="L31" s="60">
        <f>IF(Bracket!Q52=K31,1,0)</f>
        <v>0</v>
      </c>
      <c r="M31" s="61" t="s">
        <v>2</v>
      </c>
      <c r="N31" s="60">
        <f>IF(Bracket!Q52=M31,1,0)</f>
        <v>0</v>
      </c>
    </row>
    <row r="32" spans="2:14" ht="15.95" customHeight="1" x14ac:dyDescent="0.2">
      <c r="B32" s="118"/>
      <c r="C32" s="60" t="str">
        <f>CONCATENATE(Bracket!R55, " vs. ", Bracket!R57)</f>
        <v>Hannah Smiley vs. BYE</v>
      </c>
      <c r="D32" s="60" t="str">
        <f>IF(Bracket!Q56 &lt;&gt; "", Bracket!Q56, "— Undecided —")</f>
        <v>Hannah Smiley</v>
      </c>
      <c r="E32" s="61" t="s">
        <v>2</v>
      </c>
      <c r="F32" s="60">
        <f>IF(Bracket!Q56=E32,1,0)</f>
        <v>0</v>
      </c>
      <c r="G32" s="61" t="s">
        <v>2</v>
      </c>
      <c r="H32" s="60">
        <f>IF(Bracket!Q56=G32,1,0)</f>
        <v>0</v>
      </c>
      <c r="I32" s="61" t="s">
        <v>2</v>
      </c>
      <c r="J32" s="60">
        <f>IF(Bracket!Q56=I32,1,0)</f>
        <v>0</v>
      </c>
      <c r="K32" s="61" t="s">
        <v>2</v>
      </c>
      <c r="L32" s="60">
        <f>IF(Bracket!Q56=K32,1,0)</f>
        <v>0</v>
      </c>
      <c r="M32" s="61" t="s">
        <v>2</v>
      </c>
      <c r="N32" s="60">
        <f>IF(Bracket!Q56=M32,1,0)</f>
        <v>0</v>
      </c>
    </row>
    <row r="33" spans="2:14" ht="15.95" customHeight="1" x14ac:dyDescent="0.2">
      <c r="B33" s="118"/>
      <c r="C33" s="60" t="str">
        <f>CONCATENATE(Bracket!R59, " vs. ", Bracket!R61)</f>
        <v>Marla Dieterman vs. BYE</v>
      </c>
      <c r="D33" s="60" t="str">
        <f>IF(Bracket!Q60 &lt;&gt; "", Bracket!Q60, "— Undecided —")</f>
        <v>Marla Dieterman</v>
      </c>
      <c r="E33" s="61" t="s">
        <v>2</v>
      </c>
      <c r="F33" s="60">
        <f>IF(Bracket!Q60=E33,1,0)</f>
        <v>0</v>
      </c>
      <c r="G33" s="61" t="s">
        <v>2</v>
      </c>
      <c r="H33" s="60">
        <f>IF(Bracket!Q60=G33,1,0)</f>
        <v>0</v>
      </c>
      <c r="I33" s="61" t="s">
        <v>2</v>
      </c>
      <c r="J33" s="60">
        <f>IF(Bracket!Q60=I33,1,0)</f>
        <v>0</v>
      </c>
      <c r="K33" s="61" t="s">
        <v>2</v>
      </c>
      <c r="L33" s="60">
        <f>IF(Bracket!Q60=K33,1,0)</f>
        <v>0</v>
      </c>
      <c r="M33" s="61" t="s">
        <v>2</v>
      </c>
      <c r="N33" s="60">
        <f>IF(Bracket!Q60=M33,1,0)</f>
        <v>0</v>
      </c>
    </row>
    <row r="34" spans="2:14" ht="15.95" customHeight="1" x14ac:dyDescent="0.2">
      <c r="B34" s="118"/>
      <c r="C34" s="60" t="str">
        <f>CONCATENATE(Bracket!R63, " vs. ", Bracket!R65)</f>
        <v>Shawna Lantrip vs. BYE</v>
      </c>
      <c r="D34" s="60" t="str">
        <f>IF(Bracket!Q64 &lt;&gt; "", Bracket!Q64, "— Undecided —")</f>
        <v>Shawna Lantrip</v>
      </c>
      <c r="E34" s="61" t="s">
        <v>2</v>
      </c>
      <c r="F34" s="60">
        <f>IF(Bracket!Q64=E34,1,0)</f>
        <v>0</v>
      </c>
      <c r="G34" s="61" t="s">
        <v>2</v>
      </c>
      <c r="H34" s="60">
        <f>IF(Bracket!Q64=G34,1,0)</f>
        <v>0</v>
      </c>
      <c r="I34" s="61" t="s">
        <v>2</v>
      </c>
      <c r="J34" s="60">
        <f>IF(Bracket!Q64=I34,1,0)</f>
        <v>0</v>
      </c>
      <c r="K34" s="61" t="s">
        <v>2</v>
      </c>
      <c r="L34" s="60">
        <f>IF(Bracket!Q64=K34,1,0)</f>
        <v>0</v>
      </c>
      <c r="M34" s="61" t="s">
        <v>2</v>
      </c>
      <c r="N34" s="60">
        <f>IF(Bracket!Q64=M34,1,0)</f>
        <v>0</v>
      </c>
    </row>
    <row r="35" spans="2:14" ht="15.95" customHeight="1" x14ac:dyDescent="0.2">
      <c r="B35" s="118"/>
      <c r="C35" s="60" t="str">
        <f>CONCATENATE(Bracket!R67, " vs. ", Bracket!R69)</f>
        <v>Rachael Dewald vs. BYE</v>
      </c>
      <c r="D35" s="60" t="str">
        <f>IF(Bracket!Q68 &lt;&gt; "", Bracket!Q68, "— Undecided —")</f>
        <v>Rachael Dewald</v>
      </c>
      <c r="E35" s="62" t="s">
        <v>2</v>
      </c>
      <c r="F35" s="60">
        <f>IF(Bracket!Q68=E35,1,0)</f>
        <v>0</v>
      </c>
      <c r="G35" s="61" t="s">
        <v>2</v>
      </c>
      <c r="H35" s="60">
        <f>IF(Bracket!Q68=G35,1,0)</f>
        <v>0</v>
      </c>
      <c r="I35" s="61" t="s">
        <v>2</v>
      </c>
      <c r="J35" s="60">
        <f>IF(Bracket!Q68=I35,1,0)</f>
        <v>0</v>
      </c>
      <c r="K35" s="61" t="s">
        <v>2</v>
      </c>
      <c r="L35" s="60">
        <f>IF(Bracket!Q68=K35,1,0)</f>
        <v>0</v>
      </c>
      <c r="M35" s="61" t="s">
        <v>2</v>
      </c>
      <c r="N35" s="60">
        <f>IF(Bracket!Q68=M35,1,0)</f>
        <v>0</v>
      </c>
    </row>
    <row r="36" spans="2:14" ht="18" customHeight="1" x14ac:dyDescent="0.2">
      <c r="B36" s="111" t="s">
        <v>13</v>
      </c>
      <c r="C36" s="112"/>
      <c r="D36" s="113"/>
      <c r="E36" s="67"/>
      <c r="F36" s="64">
        <f>SUM(F4:F35)</f>
        <v>0</v>
      </c>
      <c r="G36" s="67"/>
      <c r="H36" s="64">
        <f>SUM(H4:H35)</f>
        <v>0</v>
      </c>
      <c r="I36" s="67"/>
      <c r="J36" s="64">
        <f>SUM(J4:J35)</f>
        <v>0</v>
      </c>
      <c r="K36" s="67"/>
      <c r="L36" s="64">
        <f>SUM(L4:L35)</f>
        <v>0</v>
      </c>
      <c r="M36" s="67"/>
      <c r="N36" s="66">
        <f>SUM(N4:N35)</f>
        <v>0</v>
      </c>
    </row>
    <row r="37" spans="2:14" ht="8.1" customHeight="1" x14ac:dyDescent="0.2"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8"/>
    </row>
    <row r="38" spans="2:14" ht="25.5" customHeight="1" thickBot="1" x14ac:dyDescent="0.25">
      <c r="B38" s="74"/>
      <c r="C38" s="74"/>
      <c r="D38" s="74"/>
      <c r="E38" s="114" t="str">
        <f>E2</f>
        <v>Player 1</v>
      </c>
      <c r="F38" s="114"/>
      <c r="G38" s="114" t="str">
        <f>G2</f>
        <v>Player 2</v>
      </c>
      <c r="H38" s="114"/>
      <c r="I38" s="114" t="str">
        <f>I2</f>
        <v>Player 3</v>
      </c>
      <c r="J38" s="114"/>
      <c r="K38" s="114" t="str">
        <f>K2</f>
        <v>Player 4</v>
      </c>
      <c r="L38" s="114"/>
      <c r="M38" s="114" t="str">
        <f>M2</f>
        <v>Player 5</v>
      </c>
      <c r="N38" s="114"/>
    </row>
    <row r="39" spans="2:14" ht="18" customHeight="1" x14ac:dyDescent="0.2">
      <c r="B39" s="75" t="s">
        <v>3</v>
      </c>
      <c r="C39" s="76" t="s">
        <v>9</v>
      </c>
      <c r="D39" s="76" t="s">
        <v>10</v>
      </c>
      <c r="E39" s="77" t="s">
        <v>11</v>
      </c>
      <c r="F39" s="77" t="s">
        <v>12</v>
      </c>
      <c r="G39" s="78" t="s">
        <v>11</v>
      </c>
      <c r="H39" s="77" t="s">
        <v>12</v>
      </c>
      <c r="I39" s="78" t="s">
        <v>11</v>
      </c>
      <c r="J39" s="77" t="s">
        <v>12</v>
      </c>
      <c r="K39" s="78" t="s">
        <v>11</v>
      </c>
      <c r="L39" s="77" t="s">
        <v>12</v>
      </c>
      <c r="M39" s="79" t="s">
        <v>11</v>
      </c>
      <c r="N39" s="80" t="s">
        <v>12</v>
      </c>
    </row>
    <row r="40" spans="2:14" ht="15.95" customHeight="1" x14ac:dyDescent="0.2">
      <c r="B40" s="118" t="s">
        <v>20</v>
      </c>
      <c r="C40" s="60" t="str">
        <f>IF(Bracket!D8 = "", "— Undecided —", IF(Bracket!D12 = "", "— Undecided —", CONCATENATE(Bracket!D8, " vs. ", Bracket!D12)))</f>
        <v>Lorry Jackson vs. BYE</v>
      </c>
      <c r="D40" s="60" t="str">
        <f>IF(Bracket!E10 &lt;&gt; "", Bracket!E10, "— Undecided —")</f>
        <v>Lorry Jackson</v>
      </c>
      <c r="E40" s="61" t="s">
        <v>2</v>
      </c>
      <c r="F40" s="60">
        <f>IF(Bracket!E10=E40, 1, 0)</f>
        <v>0</v>
      </c>
      <c r="G40" s="61" t="s">
        <v>2</v>
      </c>
      <c r="H40" s="60">
        <f>IF(Bracket!E10=G40, 1, 0)</f>
        <v>0</v>
      </c>
      <c r="I40" s="61" t="s">
        <v>2</v>
      </c>
      <c r="J40" s="60">
        <f>IF(Bracket!E10=I40, 1, 0)</f>
        <v>0</v>
      </c>
      <c r="K40" s="61" t="s">
        <v>2</v>
      </c>
      <c r="L40" s="60">
        <f>IF(Bracket!E10=K40, 1, 0)</f>
        <v>0</v>
      </c>
      <c r="M40" s="61" t="s">
        <v>2</v>
      </c>
      <c r="N40" s="60">
        <f>IF(Bracket!E10=M40, 1, 0)</f>
        <v>0</v>
      </c>
    </row>
    <row r="41" spans="2:14" ht="15.95" customHeight="1" x14ac:dyDescent="0.2">
      <c r="B41" s="118"/>
      <c r="C41" s="60" t="str">
        <f>IF(Bracket!D16 = "", "— Undecided —", IF(Bracket!D20 = "", "— Undecided —", CONCATENATE(Bracket!D16, " vs. ", Bracket!D20)))</f>
        <v>Angie Molnar vs. Angie Brewer</v>
      </c>
      <c r="D41" s="60" t="str">
        <f>IF(Bracket!E18 &lt;&gt; "", Bracket!E18, "— Undecided —")</f>
        <v>— Undecided —</v>
      </c>
      <c r="E41" s="61" t="s">
        <v>2</v>
      </c>
      <c r="F41" s="60">
        <f>IF(Bracket!E18=E41, 1, 0)</f>
        <v>0</v>
      </c>
      <c r="G41" s="61" t="s">
        <v>2</v>
      </c>
      <c r="H41" s="60">
        <f>IF(Bracket!E18=G41, 1, 0)</f>
        <v>0</v>
      </c>
      <c r="I41" s="61" t="s">
        <v>2</v>
      </c>
      <c r="J41" s="60">
        <f>IF(Bracket!E18=I41, 1, 0)</f>
        <v>0</v>
      </c>
      <c r="K41" s="61" t="s">
        <v>2</v>
      </c>
      <c r="L41" s="60">
        <f>IF(Bracket!E18=K41, 1, 0)</f>
        <v>0</v>
      </c>
      <c r="M41" s="61" t="s">
        <v>2</v>
      </c>
      <c r="N41" s="60">
        <f>IF(Bracket!E18=M41, 1, 0)</f>
        <v>0</v>
      </c>
    </row>
    <row r="42" spans="2:14" ht="15.95" customHeight="1" x14ac:dyDescent="0.2">
      <c r="B42" s="118"/>
      <c r="C42" s="60" t="str">
        <f>IF(Bracket!D24 = "", "— Undecided —", IF(Bracket!D28 = "", "— Undecided —", CONCATENATE(Bracket!D24, " vs. ", Bracket!D28)))</f>
        <v>Sarah Lawson vs. Lia Kohl</v>
      </c>
      <c r="D42" s="60" t="str">
        <f>IF(Bracket!E26 &lt;&gt; "", Bracket!E26, "— Undecided —")</f>
        <v>— Undecided —</v>
      </c>
      <c r="E42" s="61" t="s">
        <v>2</v>
      </c>
      <c r="F42" s="60">
        <f>IF(Bracket!E26=E42, 1, 0)</f>
        <v>0</v>
      </c>
      <c r="G42" s="61" t="s">
        <v>2</v>
      </c>
      <c r="H42" s="60">
        <f>IF(Bracket!E26=G42, 1, 0)</f>
        <v>0</v>
      </c>
      <c r="I42" s="61" t="s">
        <v>2</v>
      </c>
      <c r="J42" s="60">
        <f>IF(Bracket!E26=I42, 1, 0)</f>
        <v>0</v>
      </c>
      <c r="K42" s="61" t="s">
        <v>2</v>
      </c>
      <c r="L42" s="60">
        <f>IF(Bracket!E26=K42, 1, 0)</f>
        <v>0</v>
      </c>
      <c r="M42" s="61" t="s">
        <v>2</v>
      </c>
      <c r="N42" s="60">
        <f>IF(Bracket!E26=M42, 1, 0)</f>
        <v>0</v>
      </c>
    </row>
    <row r="43" spans="2:14" ht="15.95" customHeight="1" x14ac:dyDescent="0.2">
      <c r="B43" s="118"/>
      <c r="C43" s="60" t="str">
        <f>IF(Bracket!D32 = "", "— Undecided —", IF(Bracket!D36 = "", "— Undecided —", CONCATENATE(Bracket!D32, " vs. ", Bracket!D36)))</f>
        <v>BYE vs. Tiffany Strite</v>
      </c>
      <c r="D43" s="60" t="str">
        <f>IF(Bracket!E34 &lt;&gt; "", Bracket!E34, "— Undecided —")</f>
        <v>Tiffany Strite</v>
      </c>
      <c r="E43" s="61" t="s">
        <v>2</v>
      </c>
      <c r="F43" s="60">
        <f>IF(Bracket!E34=E43, 1, 0)</f>
        <v>0</v>
      </c>
      <c r="G43" s="61" t="s">
        <v>2</v>
      </c>
      <c r="H43" s="60">
        <f>IF(Bracket!E34=G43, 1, 0)</f>
        <v>0</v>
      </c>
      <c r="I43" s="61" t="s">
        <v>2</v>
      </c>
      <c r="J43" s="60">
        <f>IF(Bracket!E34=I43, 1, 0)</f>
        <v>0</v>
      </c>
      <c r="K43" s="61" t="s">
        <v>2</v>
      </c>
      <c r="L43" s="60">
        <f>IF(Bracket!E34=K43, 1, 0)</f>
        <v>0</v>
      </c>
      <c r="M43" s="61" t="s">
        <v>2</v>
      </c>
      <c r="N43" s="60">
        <f>IF(Bracket!E34=M43, 1, 0)</f>
        <v>0</v>
      </c>
    </row>
    <row r="44" spans="2:14" ht="15.95" customHeight="1" x14ac:dyDescent="0.2">
      <c r="B44" s="118"/>
      <c r="C44" s="60" t="str">
        <f>IF(Bracket!D40 = "", "— Undecided —", IF(Bracket!D44 = "", "— Undecided —", CONCATENATE(Bracket!D40, " vs. ", Bracket!D44)))</f>
        <v>Tracey Gorham vs. BYE</v>
      </c>
      <c r="D44" s="60" t="str">
        <f>IF(Bracket!E42 &lt;&gt; "", Bracket!E42, "— Undecided —")</f>
        <v>Tracey Gorham</v>
      </c>
      <c r="E44" s="61" t="s">
        <v>2</v>
      </c>
      <c r="F44" s="60">
        <f>IF(Bracket!E42=E44, 1, 0)</f>
        <v>0</v>
      </c>
      <c r="G44" s="61" t="s">
        <v>2</v>
      </c>
      <c r="H44" s="60">
        <f>IF(Bracket!E42=G44, 1, 0)</f>
        <v>0</v>
      </c>
      <c r="I44" s="61" t="s">
        <v>2</v>
      </c>
      <c r="J44" s="60">
        <f>IF(Bracket!E42=I44, 1, 0)</f>
        <v>0</v>
      </c>
      <c r="K44" s="61" t="s">
        <v>2</v>
      </c>
      <c r="L44" s="60">
        <f>IF(Bracket!E42=K44, 1, 0)</f>
        <v>0</v>
      </c>
      <c r="M44" s="61" t="s">
        <v>2</v>
      </c>
      <c r="N44" s="60">
        <f>IF(Bracket!E42=M44, 1, 0)</f>
        <v>0</v>
      </c>
    </row>
    <row r="45" spans="2:14" ht="15.95" customHeight="1" x14ac:dyDescent="0.2">
      <c r="B45" s="118"/>
      <c r="C45" s="60" t="str">
        <f>IF(Bracket!D48 = "", "— Undecided —", IF(Bracket!D52 = "", "— Undecided —", CONCATENATE(Bracket!D48, " vs. ", Bracket!D52)))</f>
        <v>Shelly Ammerman vs. Becky Sprague</v>
      </c>
      <c r="D45" s="60" t="str">
        <f>IF(Bracket!E50 &lt;&gt; "", Bracket!E50, "— Undecided —")</f>
        <v>— Undecided —</v>
      </c>
      <c r="E45" s="61" t="s">
        <v>2</v>
      </c>
      <c r="F45" s="60">
        <f>IF(Bracket!E50=E45, 1, 0)</f>
        <v>0</v>
      </c>
      <c r="G45" s="61" t="s">
        <v>2</v>
      </c>
      <c r="H45" s="60">
        <f>IF(Bracket!E50=G45, 1, 0)</f>
        <v>0</v>
      </c>
      <c r="I45" s="61" t="s">
        <v>2</v>
      </c>
      <c r="J45" s="60">
        <f>IF(Bracket!E50=I45, 1, 0)</f>
        <v>0</v>
      </c>
      <c r="K45" s="61" t="s">
        <v>2</v>
      </c>
      <c r="L45" s="60">
        <f>IF(Bracket!E50=K45, 1, 0)</f>
        <v>0</v>
      </c>
      <c r="M45" s="61" t="s">
        <v>2</v>
      </c>
      <c r="N45" s="60">
        <f>IF(Bracket!E50=M45, 1, 0)</f>
        <v>0</v>
      </c>
    </row>
    <row r="46" spans="2:14" ht="15.95" customHeight="1" x14ac:dyDescent="0.2">
      <c r="B46" s="118"/>
      <c r="C46" s="60" t="str">
        <f>IF(Bracket!D56 = "", "— Undecided —", IF(Bracket!D60 = "", "— Undecided —", CONCATENATE(Bracket!D56, " vs. ", Bracket!D60)))</f>
        <v>Kristine Seaman vs. Wendy Madison</v>
      </c>
      <c r="D46" s="60" t="str">
        <f>IF(Bracket!E58 &lt;&gt; "", Bracket!E58, "— Undecided —")</f>
        <v>— Undecided —</v>
      </c>
      <c r="E46" s="61" t="s">
        <v>2</v>
      </c>
      <c r="F46" s="60">
        <f>IF(Bracket!E58=E46, 1, 0)</f>
        <v>0</v>
      </c>
      <c r="G46" s="61" t="s">
        <v>2</v>
      </c>
      <c r="H46" s="60">
        <f>IF(Bracket!E58=G46, 1, 0)</f>
        <v>0</v>
      </c>
      <c r="I46" s="61" t="s">
        <v>2</v>
      </c>
      <c r="J46" s="60">
        <f>IF(Bracket!E58=I46, 1, 0)</f>
        <v>0</v>
      </c>
      <c r="K46" s="61" t="s">
        <v>2</v>
      </c>
      <c r="L46" s="60">
        <f>IF(Bracket!E58=K46, 1, 0)</f>
        <v>0</v>
      </c>
      <c r="M46" s="61" t="s">
        <v>2</v>
      </c>
      <c r="N46" s="60">
        <f>IF(Bracket!E58=M46, 1, 0)</f>
        <v>0</v>
      </c>
    </row>
    <row r="47" spans="2:14" ht="15.95" customHeight="1" x14ac:dyDescent="0.2">
      <c r="B47" s="118"/>
      <c r="C47" s="60" t="str">
        <f>IF(Bracket!D64 = "", "— Undecided —", IF(Bracket!D68 = "", "— Undecided —", CONCATENATE(Bracket!D64, " vs. ", Bracket!D68)))</f>
        <v>Samantha Roberts vs. Jasmyn George</v>
      </c>
      <c r="D47" s="60" t="str">
        <f>IF(Bracket!E66 &lt;&gt; "", Bracket!E66, "— Undecided —")</f>
        <v>— Undecided —</v>
      </c>
      <c r="E47" s="61" t="s">
        <v>2</v>
      </c>
      <c r="F47" s="60">
        <f>IF(Bracket!E66=E47, 1, 0)</f>
        <v>0</v>
      </c>
      <c r="G47" s="61" t="s">
        <v>2</v>
      </c>
      <c r="H47" s="60">
        <f>IF(Bracket!E66=G47, 1, 0)</f>
        <v>0</v>
      </c>
      <c r="I47" s="61" t="s">
        <v>2</v>
      </c>
      <c r="J47" s="60">
        <f>IF(Bracket!E66=I47, 1, 0)</f>
        <v>0</v>
      </c>
      <c r="K47" s="61" t="s">
        <v>2</v>
      </c>
      <c r="L47" s="60">
        <f>IF(Bracket!E66=K47, 1, 0)</f>
        <v>0</v>
      </c>
      <c r="M47" s="61" t="s">
        <v>2</v>
      </c>
      <c r="N47" s="60">
        <f>IF(Bracket!E66=M47, 1, 0)</f>
        <v>0</v>
      </c>
    </row>
    <row r="48" spans="2:14" ht="15.95" customHeight="1" x14ac:dyDescent="0.2">
      <c r="B48" s="118"/>
      <c r="C48" s="60" t="str">
        <f>IF(Bracket!Q8 = "", "— Undecided —", IF(Bracket!Q12 = "", "— Undecided —", CONCATENATE(Bracket!Q8," vs. ", Bracket!Q12)))</f>
        <v>Jessica Thatcher vs. BYE</v>
      </c>
      <c r="D48" s="60" t="str">
        <f>IF(Bracket!P10 &lt;&gt; "", Bracket!P10, "— Undecided —")</f>
        <v>Jessica Thatcher</v>
      </c>
      <c r="E48" s="61" t="s">
        <v>2</v>
      </c>
      <c r="F48" s="60">
        <f>IF(Bracket!P10=E48, 1, 0)</f>
        <v>0</v>
      </c>
      <c r="G48" s="61" t="s">
        <v>2</v>
      </c>
      <c r="H48" s="60">
        <f>IF(Bracket!P10=G48, 1, 0)</f>
        <v>0</v>
      </c>
      <c r="I48" s="61" t="s">
        <v>2</v>
      </c>
      <c r="J48" s="60">
        <f>IF(Bracket!P10=I48, 1, 0)</f>
        <v>0</v>
      </c>
      <c r="K48" s="61" t="s">
        <v>2</v>
      </c>
      <c r="L48" s="60">
        <f>IF(Bracket!P10=K48, 1, 0)</f>
        <v>0</v>
      </c>
      <c r="M48" s="61" t="s">
        <v>2</v>
      </c>
      <c r="N48" s="60">
        <f>IF(Bracket!P10=M48, 1, 0)</f>
        <v>0</v>
      </c>
    </row>
    <row r="49" spans="2:14" ht="15.95" customHeight="1" x14ac:dyDescent="0.2">
      <c r="B49" s="118"/>
      <c r="C49" s="60" t="str">
        <f>IF(Bracket!Q16 = "", "— Undecided —", IF(Bracket!Q20 = "", "— Undecided —", CONCATENATE(Bracket!Q16, " vs. ", Bracket!Q20)))</f>
        <v>Bobbi Jo Anderson vs. Alicia Gossett</v>
      </c>
      <c r="D49" s="60" t="str">
        <f>IF(Bracket!P18 &lt;&gt; "", Bracket!P18, "— Undecided —")</f>
        <v>— Undecided —</v>
      </c>
      <c r="E49" s="61" t="s">
        <v>2</v>
      </c>
      <c r="F49" s="60">
        <f>IF(Bracket!P18=E49, 1, 0)</f>
        <v>0</v>
      </c>
      <c r="G49" s="61" t="s">
        <v>2</v>
      </c>
      <c r="H49" s="60">
        <f>IF(Bracket!P18=G49, 1, 0)</f>
        <v>0</v>
      </c>
      <c r="I49" s="61" t="s">
        <v>2</v>
      </c>
      <c r="J49" s="60">
        <f>IF(Bracket!P18=I49, 1, 0)</f>
        <v>0</v>
      </c>
      <c r="K49" s="61" t="s">
        <v>2</v>
      </c>
      <c r="L49" s="60">
        <f>IF(Bracket!P18=K49, 1, 0)</f>
        <v>0</v>
      </c>
      <c r="M49" s="61" t="s">
        <v>2</v>
      </c>
      <c r="N49" s="60">
        <f>IF(Bracket!P18=M49, 1, 0)</f>
        <v>0</v>
      </c>
    </row>
    <row r="50" spans="2:14" ht="15.95" customHeight="1" x14ac:dyDescent="0.2">
      <c r="B50" s="118"/>
      <c r="C50" s="60" t="str">
        <f>IF(Bracket!Q24 = "", "— Undecided —", IF(Bracket!Q28 = "", "— Undecided —", CONCATENATE(Bracket!Q24, " vs. ", Bracket!Q28)))</f>
        <v>Kassi Lynn vs. Jenn Maier</v>
      </c>
      <c r="D50" s="60" t="str">
        <f>IF(Bracket!P26 &lt;&gt; "", Bracket!P26, "— Undecided —")</f>
        <v>— Undecided —</v>
      </c>
      <c r="E50" s="61" t="s">
        <v>2</v>
      </c>
      <c r="F50" s="60">
        <f>IF(Bracket!P26=E50, 1, 0)</f>
        <v>0</v>
      </c>
      <c r="G50" s="61" t="s">
        <v>2</v>
      </c>
      <c r="H50" s="60">
        <f>IF(Bracket!P26=G50, 1, 0)</f>
        <v>0</v>
      </c>
      <c r="I50" s="61" t="s">
        <v>2</v>
      </c>
      <c r="J50" s="60">
        <f>IF(Bracket!P26=I50, 1, 0)</f>
        <v>0</v>
      </c>
      <c r="K50" s="61" t="s">
        <v>2</v>
      </c>
      <c r="L50" s="60">
        <f>IF(Bracket!P26=K50, 1, 0)</f>
        <v>0</v>
      </c>
      <c r="M50" s="61" t="s">
        <v>2</v>
      </c>
      <c r="N50" s="60">
        <f>IF(Bracket!P26=M50, 1, 0)</f>
        <v>0</v>
      </c>
    </row>
    <row r="51" spans="2:14" ht="15.95" customHeight="1" x14ac:dyDescent="0.2">
      <c r="B51" s="118"/>
      <c r="C51" s="60" t="str">
        <f>IF(Bracket!Q32 = "", "— Undecided —", IF(Bracket!Q36 = "", "— Undecided —", CONCATENATE(Bracket!Q32, " vs. ", Bracket!Q36)))</f>
        <v>Kaitlyn Lacy vs. Reggie Benge</v>
      </c>
      <c r="D51" s="60" t="str">
        <f>IF(Bracket!P34 &lt;&gt; "", Bracket!P34, "— Undecided —")</f>
        <v>— Undecided —</v>
      </c>
      <c r="E51" s="61" t="s">
        <v>2</v>
      </c>
      <c r="F51" s="60">
        <f>IF(Bracket!P34=E51, 1, 0)</f>
        <v>0</v>
      </c>
      <c r="G51" s="61" t="s">
        <v>2</v>
      </c>
      <c r="H51" s="60">
        <f>IF(Bracket!P34=G51, 1, 0)</f>
        <v>0</v>
      </c>
      <c r="I51" s="61" t="s">
        <v>2</v>
      </c>
      <c r="J51" s="60">
        <f>IF(Bracket!P34=I51, 1, 0)</f>
        <v>0</v>
      </c>
      <c r="K51" s="61" t="s">
        <v>2</v>
      </c>
      <c r="L51" s="60">
        <f>IF(Bracket!P34=K51, 1, 0)</f>
        <v>0</v>
      </c>
      <c r="M51" s="61" t="s">
        <v>2</v>
      </c>
      <c r="N51" s="60">
        <f>IF(Bracket!P34=M51, 1, 0)</f>
        <v>0</v>
      </c>
    </row>
    <row r="52" spans="2:14" ht="15.95" customHeight="1" x14ac:dyDescent="0.2">
      <c r="B52" s="118"/>
      <c r="C52" s="60" t="str">
        <f>IF(Bracket!Q40 = "", "— Undecided —", IF(Bracket!Q44 = "", "— Undecided —", CONCATENATE(Bracket!Q40, " vs. ", Bracket!Q44)))</f>
        <v>Allie Ziegler vs. BYE</v>
      </c>
      <c r="D52" s="60" t="str">
        <f>IF(Bracket!P42 &lt;&gt; "", Bracket!P42, "— Undecided —")</f>
        <v>Allie Ziegler</v>
      </c>
      <c r="E52" s="61" t="s">
        <v>2</v>
      </c>
      <c r="F52" s="60">
        <f>IF(Bracket!P42=E52, 1, 0)</f>
        <v>0</v>
      </c>
      <c r="G52" s="61" t="s">
        <v>2</v>
      </c>
      <c r="H52" s="60">
        <f>IF(Bracket!P42=G52, 1, 0)</f>
        <v>0</v>
      </c>
      <c r="I52" s="61" t="s">
        <v>2</v>
      </c>
      <c r="J52" s="60">
        <f>IF(Bracket!P42=I52, 1, 0)</f>
        <v>0</v>
      </c>
      <c r="K52" s="61" t="s">
        <v>2</v>
      </c>
      <c r="L52" s="60">
        <f>IF(Bracket!P42=K52, 1, 0)</f>
        <v>0</v>
      </c>
      <c r="M52" s="61" t="s">
        <v>2</v>
      </c>
      <c r="N52" s="60">
        <f>IF(Bracket!P42=M52, 1, 0)</f>
        <v>0</v>
      </c>
    </row>
    <row r="53" spans="2:14" ht="15.95" customHeight="1" x14ac:dyDescent="0.2">
      <c r="B53" s="118"/>
      <c r="C53" s="60" t="str">
        <f>IF(Bracket!Q48 = "", "— Undecided —", IF(Bracket!Q52 = "", "— Undecided —", CONCATENATE(Bracket!Q48, " vs. ", Bracket!Q52)))</f>
        <v>Amy Pierce vs. Kristen Parker</v>
      </c>
      <c r="D53" s="60" t="str">
        <f>IF(Bracket!P50 &lt;&gt; "", Bracket!P50, "— Undecided —")</f>
        <v>— Undecided —</v>
      </c>
      <c r="E53" s="61" t="s">
        <v>2</v>
      </c>
      <c r="F53" s="60">
        <f>IF(Bracket!P50=E53, 1, 0)</f>
        <v>0</v>
      </c>
      <c r="G53" s="61" t="s">
        <v>2</v>
      </c>
      <c r="H53" s="60">
        <f>IF(Bracket!P50=G53, 1, 0)</f>
        <v>0</v>
      </c>
      <c r="I53" s="61" t="s">
        <v>2</v>
      </c>
      <c r="J53" s="60">
        <f>IF(Bracket!P50=I53, 1, 0)</f>
        <v>0</v>
      </c>
      <c r="K53" s="61" t="s">
        <v>2</v>
      </c>
      <c r="L53" s="60">
        <f>IF(Bracket!P50=K53, 1, 0)</f>
        <v>0</v>
      </c>
      <c r="M53" s="61" t="s">
        <v>2</v>
      </c>
      <c r="N53" s="60">
        <f>IF(Bracket!P50=M53, 1, 0)</f>
        <v>0</v>
      </c>
    </row>
    <row r="54" spans="2:14" ht="15.95" customHeight="1" x14ac:dyDescent="0.2">
      <c r="B54" s="118"/>
      <c r="C54" s="60" t="str">
        <f>IF(Bracket!Q56 = "", "— Undecided —", IF(Bracket!Q60 = "", "— Undecided —", CONCATENATE(Bracket!Q56, " vs. ", Bracket!Q60)))</f>
        <v>Hannah Smiley vs. Marla Dieterman</v>
      </c>
      <c r="D54" s="60" t="str">
        <f>IF(Bracket!P58 &lt;&gt; "", Bracket!P58, "— Undecided —")</f>
        <v>— Undecided —</v>
      </c>
      <c r="E54" s="61" t="s">
        <v>2</v>
      </c>
      <c r="F54" s="60">
        <f>IF(Bracket!P58=E54, 1, 0)</f>
        <v>0</v>
      </c>
      <c r="G54" s="61" t="s">
        <v>2</v>
      </c>
      <c r="H54" s="60">
        <f>IF(Bracket!P58=G54, 1, 0)</f>
        <v>0</v>
      </c>
      <c r="I54" s="61" t="s">
        <v>2</v>
      </c>
      <c r="J54" s="60">
        <f>IF(Bracket!P58=I54, 1, 0)</f>
        <v>0</v>
      </c>
      <c r="K54" s="61" t="s">
        <v>2</v>
      </c>
      <c r="L54" s="60">
        <f>IF(Bracket!P58=K54, 1, 0)</f>
        <v>0</v>
      </c>
      <c r="M54" s="61" t="s">
        <v>2</v>
      </c>
      <c r="N54" s="60">
        <f>IF(Bracket!P58=M54, 1, 0)</f>
        <v>0</v>
      </c>
    </row>
    <row r="55" spans="2:14" ht="15.95" customHeight="1" x14ac:dyDescent="0.2">
      <c r="B55" s="118"/>
      <c r="C55" s="63" t="str">
        <f>IF(Bracket!Q64 = "", "— Undecided —", IF(Bracket!Q68 = "", "— Undecided —", CONCATENATE(Bracket!Q64, " vs. ", Bracket!Q68)))</f>
        <v>Shawna Lantrip vs. Rachael Dewald</v>
      </c>
      <c r="D55" s="63" t="str">
        <f>IF(Bracket!P66 &lt;&gt; "", Bracket!P66, "— Undecided —")</f>
        <v>— Undecided —</v>
      </c>
      <c r="E55" s="62" t="s">
        <v>2</v>
      </c>
      <c r="F55" s="63">
        <f>IF(Bracket!P66=E55, 1, 0)</f>
        <v>0</v>
      </c>
      <c r="G55" s="62" t="s">
        <v>2</v>
      </c>
      <c r="H55" s="63">
        <f>IF(Bracket!P66=G55, 1, 0)</f>
        <v>0</v>
      </c>
      <c r="I55" s="62" t="s">
        <v>2</v>
      </c>
      <c r="J55" s="60">
        <f>IF(Bracket!P66=I55, 1, 0)</f>
        <v>0</v>
      </c>
      <c r="K55" s="61" t="s">
        <v>2</v>
      </c>
      <c r="L55" s="60">
        <f>IF(Bracket!P66=K55, 1, 0)</f>
        <v>0</v>
      </c>
      <c r="M55" s="61" t="s">
        <v>2</v>
      </c>
      <c r="N55" s="60">
        <f>IF(Bracket!P66=M55, 1, 0)</f>
        <v>0</v>
      </c>
    </row>
    <row r="56" spans="2:14" ht="18" customHeight="1" x14ac:dyDescent="0.2">
      <c r="B56" s="115" t="s">
        <v>14</v>
      </c>
      <c r="C56" s="116"/>
      <c r="D56" s="117"/>
      <c r="E56" s="64"/>
      <c r="F56" s="64">
        <f>SUM(F40:F55)</f>
        <v>0</v>
      </c>
      <c r="G56" s="64"/>
      <c r="H56" s="64">
        <f>SUM(H40:H55)</f>
        <v>0</v>
      </c>
      <c r="I56" s="65"/>
      <c r="J56" s="64">
        <f>SUM(J40:J55)</f>
        <v>0</v>
      </c>
      <c r="K56" s="65"/>
      <c r="L56" s="64">
        <f>SUM(L40:L55)</f>
        <v>0</v>
      </c>
      <c r="M56" s="65"/>
      <c r="N56" s="66">
        <f>SUM(N40:N55)</f>
        <v>0</v>
      </c>
    </row>
    <row r="57" spans="2:14" ht="8.1" customHeight="1" x14ac:dyDescent="0.2"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8"/>
    </row>
    <row r="58" spans="2:14" ht="15.95" customHeight="1" x14ac:dyDescent="0.2">
      <c r="B58" s="118" t="s">
        <v>21</v>
      </c>
      <c r="C58" s="60" t="str">
        <f>IF(Bracket!E10 = "", "— Undecided —", IF(Bracket!E18 = "", "— Undecided —", CONCATENATE(Bracket!E10, " vs. ", Bracket!E18)))</f>
        <v>— Undecided —</v>
      </c>
      <c r="D58" s="60" t="str">
        <f>IF(Bracket!F14 &lt;&gt; "", Bracket!F14, "— Undecided —")</f>
        <v>— Undecided —</v>
      </c>
      <c r="E58" s="61" t="s">
        <v>2</v>
      </c>
      <c r="F58" s="60">
        <f>IF(Bracket!F14=E58, 1, 0)</f>
        <v>0</v>
      </c>
      <c r="G58" s="61" t="s">
        <v>2</v>
      </c>
      <c r="H58" s="60">
        <f>IF(Bracket!F14=G58, 1, 0)</f>
        <v>0</v>
      </c>
      <c r="I58" s="61" t="s">
        <v>2</v>
      </c>
      <c r="J58" s="60">
        <f>IF(Bracket!F14=I58, 1, 0)</f>
        <v>0</v>
      </c>
      <c r="K58" s="61" t="s">
        <v>2</v>
      </c>
      <c r="L58" s="60">
        <f>IF(Bracket!F14=K58, 1, 0)</f>
        <v>0</v>
      </c>
      <c r="M58" s="61" t="s">
        <v>2</v>
      </c>
      <c r="N58" s="60">
        <f>IF(Bracket!F14=M58, 1, 0)</f>
        <v>0</v>
      </c>
    </row>
    <row r="59" spans="2:14" ht="15.95" customHeight="1" x14ac:dyDescent="0.2">
      <c r="B59" s="118"/>
      <c r="C59" s="60" t="str">
        <f>IF(Bracket!E26 = "", "— Undecided —", IF(Bracket!E34 = "", "— Undecided —", CONCATENATE(Bracket!E26, " vs. ", Bracket!E34)))</f>
        <v>— Undecided —</v>
      </c>
      <c r="D59" s="60" t="str">
        <f>IF(Bracket!F30 &lt;&gt; "", Bracket!F30, "— Undecided —")</f>
        <v>— Undecided —</v>
      </c>
      <c r="E59" s="61" t="s">
        <v>2</v>
      </c>
      <c r="F59" s="60">
        <f>IF(Bracket!F30=E59, 1, 0)</f>
        <v>0</v>
      </c>
      <c r="G59" s="61" t="s">
        <v>2</v>
      </c>
      <c r="H59" s="60">
        <f>IF(Bracket!F30=G59, 1, 0)</f>
        <v>0</v>
      </c>
      <c r="I59" s="61" t="s">
        <v>2</v>
      </c>
      <c r="J59" s="60">
        <f>IF(Bracket!F30=I59, 1, 0)</f>
        <v>0</v>
      </c>
      <c r="K59" s="61" t="s">
        <v>2</v>
      </c>
      <c r="L59" s="60">
        <f>IF(Bracket!F30=K59, 1, 0)</f>
        <v>0</v>
      </c>
      <c r="M59" s="61" t="s">
        <v>2</v>
      </c>
      <c r="N59" s="60">
        <f>IF(Bracket!F30=M59, 1, 0)</f>
        <v>0</v>
      </c>
    </row>
    <row r="60" spans="2:14" ht="15.95" customHeight="1" x14ac:dyDescent="0.2">
      <c r="B60" s="118"/>
      <c r="C60" s="60" t="str">
        <f>IF(Bracket!E42 = "", "— Undecided —", IF(Bracket!E50 = "", "— Undecided —", CONCATENATE(Bracket!E42, " vs. ", Bracket!E50)))</f>
        <v>— Undecided —</v>
      </c>
      <c r="D60" s="60" t="str">
        <f>IF(Bracket!F46 &lt;&gt; "", Bracket!F46, "— Undecided —")</f>
        <v>— Undecided —</v>
      </c>
      <c r="E60" s="61" t="s">
        <v>2</v>
      </c>
      <c r="F60" s="60">
        <f>IF(Bracket!F46=E60, 1, 0)</f>
        <v>0</v>
      </c>
      <c r="G60" s="61" t="s">
        <v>2</v>
      </c>
      <c r="H60" s="60">
        <f>IF(Bracket!F46=G60, 1, 0)</f>
        <v>0</v>
      </c>
      <c r="I60" s="61" t="s">
        <v>2</v>
      </c>
      <c r="J60" s="60">
        <f>IF(Bracket!F46=I60, 1, 0)</f>
        <v>0</v>
      </c>
      <c r="K60" s="61" t="s">
        <v>2</v>
      </c>
      <c r="L60" s="60">
        <f>IF(Bracket!F46=K60, 1, 0)</f>
        <v>0</v>
      </c>
      <c r="M60" s="61" t="s">
        <v>2</v>
      </c>
      <c r="N60" s="60">
        <f>IF(Bracket!F46=M60, 1, 0)</f>
        <v>0</v>
      </c>
    </row>
    <row r="61" spans="2:14" ht="15.95" customHeight="1" x14ac:dyDescent="0.2">
      <c r="B61" s="118"/>
      <c r="C61" s="60" t="str">
        <f>IF(Bracket!E58 = "", "— Undecided —", IF(Bracket!E66 = "", "— Undecided —", CONCATENATE(Bracket!E58, " vs. ", Bracket!E66)))</f>
        <v>— Undecided —</v>
      </c>
      <c r="D61" s="60" t="str">
        <f>IF(Bracket!F62 &lt;&gt; "", Bracket!F62, "— Undecided —")</f>
        <v>— Undecided —</v>
      </c>
      <c r="E61" s="61" t="s">
        <v>2</v>
      </c>
      <c r="F61" s="60">
        <f>IF(Bracket!F62=E61, 1, 0)</f>
        <v>0</v>
      </c>
      <c r="G61" s="61" t="s">
        <v>2</v>
      </c>
      <c r="H61" s="60">
        <f>IF(Bracket!F62=G61, 1, 0)</f>
        <v>0</v>
      </c>
      <c r="I61" s="61" t="s">
        <v>2</v>
      </c>
      <c r="J61" s="60">
        <f>IF(Bracket!F62=I61, 1, 0)</f>
        <v>0</v>
      </c>
      <c r="K61" s="61" t="s">
        <v>2</v>
      </c>
      <c r="L61" s="60">
        <f>IF(Bracket!F62=K61, 1, 0)</f>
        <v>0</v>
      </c>
      <c r="M61" s="61" t="s">
        <v>2</v>
      </c>
      <c r="N61" s="60">
        <f>IF(Bracket!F62=M61, 1, 0)</f>
        <v>0</v>
      </c>
    </row>
    <row r="62" spans="2:14" ht="15.95" customHeight="1" x14ac:dyDescent="0.2">
      <c r="B62" s="118"/>
      <c r="C62" s="60" t="str">
        <f>IF(Bracket!P10 = "", "— Undecided —", IF(Bracket!P18 = "", "— Undecided —", CONCATENATE(Bracket!P10, " vs. ", Bracket!P18)))</f>
        <v>— Undecided —</v>
      </c>
      <c r="D62" s="60" t="str">
        <f>IF(Bracket!O14 &lt;&gt; "", Bracket!O14, "— Undecided —")</f>
        <v>— Undecided —</v>
      </c>
      <c r="E62" s="61" t="s">
        <v>2</v>
      </c>
      <c r="F62" s="60">
        <f>IF(Bracket!O14=E62, 1, 0)</f>
        <v>0</v>
      </c>
      <c r="G62" s="61" t="s">
        <v>2</v>
      </c>
      <c r="H62" s="60">
        <f>IF(Bracket!O14=G62, 1, 0)</f>
        <v>0</v>
      </c>
      <c r="I62" s="61" t="s">
        <v>2</v>
      </c>
      <c r="J62" s="60">
        <f>IF(Bracket!O14=I62, 1, 0)</f>
        <v>0</v>
      </c>
      <c r="K62" s="61" t="s">
        <v>2</v>
      </c>
      <c r="L62" s="60">
        <f>IF(Bracket!O14=K62, 1, 0)</f>
        <v>0</v>
      </c>
      <c r="M62" s="61" t="s">
        <v>2</v>
      </c>
      <c r="N62" s="60">
        <f>IF(Bracket!O14=M62, 1, 0)</f>
        <v>0</v>
      </c>
    </row>
    <row r="63" spans="2:14" ht="15.95" customHeight="1" x14ac:dyDescent="0.2">
      <c r="B63" s="118"/>
      <c r="C63" s="60" t="str">
        <f>IF(Bracket!P26 = "", "— Undecided —", IF(Bracket!P34 = "", "— Undecided —", CONCATENATE(Bracket!P26, " vs. ", Bracket!P34)))</f>
        <v>— Undecided —</v>
      </c>
      <c r="D63" s="60" t="str">
        <f>IF(Bracket!O30 &lt;&gt; "", Bracket!O30, "— Undecided —")</f>
        <v>— Undecided —</v>
      </c>
      <c r="E63" s="61" t="s">
        <v>2</v>
      </c>
      <c r="F63" s="60">
        <f>IF(Bracket!O30=E63, 1, 0)</f>
        <v>0</v>
      </c>
      <c r="G63" s="61" t="s">
        <v>2</v>
      </c>
      <c r="H63" s="60">
        <f>IF(Bracket!O30=G63, 1, 0)</f>
        <v>0</v>
      </c>
      <c r="I63" s="61" t="s">
        <v>2</v>
      </c>
      <c r="J63" s="60">
        <f>IF(Bracket!O30=I63, 1, 0)</f>
        <v>0</v>
      </c>
      <c r="K63" s="61" t="s">
        <v>2</v>
      </c>
      <c r="L63" s="60">
        <f>IF(Bracket!O30=K63, 1, 0)</f>
        <v>0</v>
      </c>
      <c r="M63" s="61" t="s">
        <v>2</v>
      </c>
      <c r="N63" s="60">
        <f>IF(Bracket!O30=M63, 1, 0)</f>
        <v>0</v>
      </c>
    </row>
    <row r="64" spans="2:14" ht="15.95" customHeight="1" x14ac:dyDescent="0.2">
      <c r="B64" s="118"/>
      <c r="C64" s="60" t="str">
        <f>IF(Bracket!P42 = "", "— Undecided —", IF(Bracket!P50 = "", "— Undecided —", CONCATENATE(Bracket!P42, " vs. ", Bracket!P50)))</f>
        <v>— Undecided —</v>
      </c>
      <c r="D64" s="60" t="str">
        <f>IF(Bracket!O46 &lt;&gt; "", Bracket!O46, "— Undecided —")</f>
        <v>— Undecided —</v>
      </c>
      <c r="E64" s="61" t="s">
        <v>2</v>
      </c>
      <c r="F64" s="60">
        <f>IF(Bracket!O46=E64, 1, 0)</f>
        <v>0</v>
      </c>
      <c r="G64" s="61" t="s">
        <v>2</v>
      </c>
      <c r="H64" s="60">
        <f>IF(Bracket!O46=G64, 1, 0)</f>
        <v>0</v>
      </c>
      <c r="I64" s="61" t="s">
        <v>2</v>
      </c>
      <c r="J64" s="60">
        <f>IF(Bracket!O46=I64, 1, 0)</f>
        <v>0</v>
      </c>
      <c r="K64" s="61" t="s">
        <v>2</v>
      </c>
      <c r="L64" s="60">
        <f>IF(Bracket!O46=K64, 1, 0)</f>
        <v>0</v>
      </c>
      <c r="M64" s="61" t="s">
        <v>2</v>
      </c>
      <c r="N64" s="60">
        <f>IF(Bracket!O46=M64, 1, 0)</f>
        <v>0</v>
      </c>
    </row>
    <row r="65" spans="2:14" ht="15.95" customHeight="1" x14ac:dyDescent="0.2">
      <c r="B65" s="129"/>
      <c r="C65" s="63" t="str">
        <f>IF(Bracket!P58 = "", "— Undecided —", IF(Bracket!P66 = "", "— Undecided —", CONCATENATE(Bracket!P58, " vs. ", Bracket!P66)))</f>
        <v>— Undecided —</v>
      </c>
      <c r="D65" s="63" t="str">
        <f>IF(Bracket!O62 &lt;&gt; "", Bracket!O62, "— Undecided —")</f>
        <v>— Undecided —</v>
      </c>
      <c r="E65" s="61" t="s">
        <v>2</v>
      </c>
      <c r="F65" s="60">
        <f>IF(Bracket!O62=E65, 1, 0)</f>
        <v>0</v>
      </c>
      <c r="G65" s="61" t="s">
        <v>2</v>
      </c>
      <c r="H65" s="60">
        <f>IF(Bracket!O62=G65, 1, 0)</f>
        <v>0</v>
      </c>
      <c r="I65" s="61" t="s">
        <v>2</v>
      </c>
      <c r="J65" s="60">
        <f>IF(Bracket!O62=I65, 1, 0)</f>
        <v>0</v>
      </c>
      <c r="K65" s="61" t="s">
        <v>2</v>
      </c>
      <c r="L65" s="60">
        <f>IF(Bracket!O62=K65, 1, 0)</f>
        <v>0</v>
      </c>
      <c r="M65" s="61" t="s">
        <v>2</v>
      </c>
      <c r="N65" s="60">
        <f>IF(Bracket!O62=M65, 1, 0)</f>
        <v>0</v>
      </c>
    </row>
    <row r="66" spans="2:14" ht="18" customHeight="1" x14ac:dyDescent="0.2">
      <c r="B66" s="115" t="s">
        <v>15</v>
      </c>
      <c r="C66" s="116"/>
      <c r="D66" s="117"/>
      <c r="E66" s="64"/>
      <c r="F66" s="64">
        <f>SUM(F58:F65)</f>
        <v>0</v>
      </c>
      <c r="G66" s="64"/>
      <c r="H66" s="64">
        <f>SUM(H58:H65)</f>
        <v>0</v>
      </c>
      <c r="I66" s="65"/>
      <c r="J66" s="64">
        <f>SUM(J58:J65)</f>
        <v>0</v>
      </c>
      <c r="K66" s="65"/>
      <c r="L66" s="64">
        <f>SUM(L58:L65)</f>
        <v>0</v>
      </c>
      <c r="M66" s="65"/>
      <c r="N66" s="66">
        <f>SUM(N58:N65)</f>
        <v>0</v>
      </c>
    </row>
    <row r="67" spans="2:14" ht="8.1" customHeight="1" x14ac:dyDescent="0.2">
      <c r="B67" s="126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8"/>
    </row>
    <row r="68" spans="2:14" ht="15.95" customHeight="1" x14ac:dyDescent="0.2">
      <c r="B68" s="118" t="s">
        <v>22</v>
      </c>
      <c r="C68" s="60" t="str">
        <f>IF(Bracket!F14 = "", "— Undecided —", IF(Bracket!F30 = "", "— Undecided —", CONCATENATE(Bracket!F14, " vs. ", Bracket!F30)))</f>
        <v>— Undecided —</v>
      </c>
      <c r="D68" s="60" t="str">
        <f>IF(Bracket!G22 &lt;&gt; "", Bracket!G22, "— Undecided —")</f>
        <v>— Undecided —</v>
      </c>
      <c r="E68" s="61" t="s">
        <v>2</v>
      </c>
      <c r="F68" s="60">
        <f>IF(Bracket!G22=E68, 1, 0)</f>
        <v>0</v>
      </c>
      <c r="G68" s="61" t="s">
        <v>2</v>
      </c>
      <c r="H68" s="60">
        <f>IF(Bracket!G22=G68, 1, 0)</f>
        <v>0</v>
      </c>
      <c r="I68" s="61" t="s">
        <v>2</v>
      </c>
      <c r="J68" s="60">
        <f>IF(Bracket!G22=I68, 1, 0)</f>
        <v>0</v>
      </c>
      <c r="K68" s="61" t="s">
        <v>2</v>
      </c>
      <c r="L68" s="60">
        <f>IF(Bracket!G22=K68, 1, 0)</f>
        <v>0</v>
      </c>
      <c r="M68" s="61" t="s">
        <v>2</v>
      </c>
      <c r="N68" s="60">
        <f>IF(Bracket!G22=M68, 1, 0)</f>
        <v>0</v>
      </c>
    </row>
    <row r="69" spans="2:14" ht="15.95" customHeight="1" x14ac:dyDescent="0.2">
      <c r="B69" s="118"/>
      <c r="C69" s="60" t="str">
        <f>IF(Bracket!F46 = "", "— Undecided —", IF(Bracket!F62 = "", "— Undecided —", CONCATENATE(Bracket!F46, " vs. ", Bracket!F62)))</f>
        <v>— Undecided —</v>
      </c>
      <c r="D69" s="60" t="str">
        <f>IF(Bracket!G54 &lt;&gt; "", Bracket!G54, "— Undecided —")</f>
        <v>— Undecided —</v>
      </c>
      <c r="E69" s="61" t="s">
        <v>2</v>
      </c>
      <c r="F69" s="60">
        <f>IF(Bracket!G54=E69, 1, 0)</f>
        <v>0</v>
      </c>
      <c r="G69" s="61" t="s">
        <v>2</v>
      </c>
      <c r="H69" s="60">
        <f>IF(Bracket!G54=G69, 1, 0)</f>
        <v>0</v>
      </c>
      <c r="I69" s="61" t="s">
        <v>2</v>
      </c>
      <c r="J69" s="60">
        <f>IF(Bracket!G54=I69, 1, 0)</f>
        <v>0</v>
      </c>
      <c r="K69" s="61" t="s">
        <v>2</v>
      </c>
      <c r="L69" s="60">
        <f>IF(Bracket!G54=K69, 1, 0)</f>
        <v>0</v>
      </c>
      <c r="M69" s="61" t="s">
        <v>2</v>
      </c>
      <c r="N69" s="60">
        <f>IF(Bracket!G54=M69, 1, 0)</f>
        <v>0</v>
      </c>
    </row>
    <row r="70" spans="2:14" ht="15.95" customHeight="1" x14ac:dyDescent="0.2">
      <c r="B70" s="118"/>
      <c r="C70" s="60" t="str">
        <f>IF(Bracket!O14 = "", "— Undecided —", IF(Bracket!O30 = "", "— Undecided —", CONCATENATE(Bracket!O14, " vs. ", Bracket!O30)))</f>
        <v>— Undecided —</v>
      </c>
      <c r="D70" s="60" t="str">
        <f>IF(Bracket!M22 &lt;&gt; "", Bracket!M22, "— Undecided —")</f>
        <v>— Undecided —</v>
      </c>
      <c r="E70" s="61" t="s">
        <v>2</v>
      </c>
      <c r="F70" s="60">
        <f>IF(Bracket!M22=E70, 1, 0)</f>
        <v>0</v>
      </c>
      <c r="G70" s="61" t="s">
        <v>2</v>
      </c>
      <c r="H70" s="60">
        <f>IF(Bracket!M22=G70, 1, 0)</f>
        <v>0</v>
      </c>
      <c r="I70" s="61" t="s">
        <v>2</v>
      </c>
      <c r="J70" s="60">
        <f>IF(Bracket!M22=I70, 1, 0)</f>
        <v>0</v>
      </c>
      <c r="K70" s="61" t="s">
        <v>2</v>
      </c>
      <c r="L70" s="60">
        <f>IF(Bracket!M22=K70, 1, 0)</f>
        <v>0</v>
      </c>
      <c r="M70" s="61" t="s">
        <v>2</v>
      </c>
      <c r="N70" s="60">
        <f>IF(Bracket!M22=M70, 1, 0)</f>
        <v>0</v>
      </c>
    </row>
    <row r="71" spans="2:14" ht="15.95" customHeight="1" x14ac:dyDescent="0.2">
      <c r="B71" s="118"/>
      <c r="C71" s="60" t="str">
        <f>IF(Bracket!O46 = "", "— Undecided —", IF(Bracket!O62 = "", "— Undecided —", CONCATENATE(Bracket!O46, " vs. ", Bracket!O62)))</f>
        <v>— Undecided —</v>
      </c>
      <c r="D71" s="60" t="str">
        <f>IF(Bracket!M54 &lt;&gt; "", Bracket!M54, "— Undecided —")</f>
        <v>— Undecided —</v>
      </c>
      <c r="E71" s="61" t="s">
        <v>2</v>
      </c>
      <c r="F71" s="60">
        <f>IF(Bracket!M54=E71, 1, 0)</f>
        <v>0</v>
      </c>
      <c r="G71" s="61" t="s">
        <v>2</v>
      </c>
      <c r="H71" s="60">
        <f>IF(Bracket!M54=G71, 1, 0)</f>
        <v>0</v>
      </c>
      <c r="I71" s="61" t="s">
        <v>2</v>
      </c>
      <c r="J71" s="60">
        <f>IF(Bracket!M54=I71, 1, 0)</f>
        <v>0</v>
      </c>
      <c r="K71" s="61" t="s">
        <v>2</v>
      </c>
      <c r="L71" s="60">
        <f>IF(Bracket!M54=K71, 1, 0)</f>
        <v>0</v>
      </c>
      <c r="M71" s="61" t="s">
        <v>2</v>
      </c>
      <c r="N71" s="60">
        <f>IF(Bracket!M54=M71, 1, 0)</f>
        <v>0</v>
      </c>
    </row>
    <row r="72" spans="2:14" ht="18" customHeight="1" x14ac:dyDescent="0.2">
      <c r="B72" s="108" t="s">
        <v>16</v>
      </c>
      <c r="C72" s="109"/>
      <c r="D72" s="110"/>
      <c r="E72" s="69"/>
      <c r="F72" s="69">
        <f>SUM(F68:F71)</f>
        <v>0</v>
      </c>
      <c r="G72" s="69"/>
      <c r="H72" s="69">
        <f>SUM(H68:H71)</f>
        <v>0</v>
      </c>
      <c r="I72" s="70"/>
      <c r="J72" s="69">
        <f>SUM(J68:J71)</f>
        <v>0</v>
      </c>
      <c r="K72" s="70"/>
      <c r="L72" s="69">
        <f>SUM(L68:L71)</f>
        <v>0</v>
      </c>
      <c r="M72" s="70"/>
      <c r="N72" s="71">
        <f>SUM(N68:N71)</f>
        <v>0</v>
      </c>
    </row>
    <row r="73" spans="2:14" ht="8.1" customHeight="1" x14ac:dyDescent="0.2">
      <c r="B73" s="120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2"/>
    </row>
    <row r="74" spans="2:14" ht="15.95" customHeight="1" x14ac:dyDescent="0.2">
      <c r="B74" s="119" t="s">
        <v>23</v>
      </c>
      <c r="C74" s="60" t="str">
        <f>IF(Bracket!G22 = "", "— Undecided —", IF(Bracket!G54 = "", "— Undecided —", CONCATENATE(Bracket!G22, " vs. ", Bracket!G54)))</f>
        <v>— Undecided —</v>
      </c>
      <c r="D74" s="60" t="str">
        <f>IF(Bracket!I29 &lt;&gt; "", Bracket!I29, "— Undecided —")</f>
        <v>— Undecided —</v>
      </c>
      <c r="E74" s="61" t="s">
        <v>2</v>
      </c>
      <c r="F74" s="60">
        <f>IF(Bracket!I29=E74, 1, 0)</f>
        <v>0</v>
      </c>
      <c r="G74" s="61" t="s">
        <v>2</v>
      </c>
      <c r="H74" s="60">
        <f>IF(Bracket!I29=G74, 1, 0)</f>
        <v>0</v>
      </c>
      <c r="I74" s="61" t="s">
        <v>2</v>
      </c>
      <c r="J74" s="60">
        <f>IF(Bracket!I29=I74, 1, 0)</f>
        <v>0</v>
      </c>
      <c r="K74" s="61" t="s">
        <v>2</v>
      </c>
      <c r="L74" s="60">
        <f>IF(Bracket!I29=K74, 1, 0)</f>
        <v>0</v>
      </c>
      <c r="M74" s="61" t="s">
        <v>2</v>
      </c>
      <c r="N74" s="60">
        <f>IF(Bracket!I29=M74, 1, 0)</f>
        <v>0</v>
      </c>
    </row>
    <row r="75" spans="2:14" ht="15.95" customHeight="1" x14ac:dyDescent="0.2">
      <c r="B75" s="119"/>
      <c r="C75" s="60" t="str">
        <f>IF(Bracket!M22 = "", "— Undecided —", IF(Bracket!M54 = "", "— Undecided —", CONCATENATE(Bracket!M22, " vs. ", Bracket!M54)))</f>
        <v>— Undecided —</v>
      </c>
      <c r="D75" s="60" t="str">
        <f>IF(Bracket!K47 &lt;&gt; "", Bracket!K47, "— Undecided —")</f>
        <v>— Undecided —</v>
      </c>
      <c r="E75" s="61" t="s">
        <v>2</v>
      </c>
      <c r="F75" s="60">
        <f>IF(Bracket!K47=E75, 1, 0)</f>
        <v>0</v>
      </c>
      <c r="G75" s="61" t="s">
        <v>2</v>
      </c>
      <c r="H75" s="60">
        <f>IF(Bracket!K47=G75, 1, 0)</f>
        <v>0</v>
      </c>
      <c r="I75" s="61" t="s">
        <v>2</v>
      </c>
      <c r="J75" s="60">
        <f>IF(Bracket!K47=I75, 1, 0)</f>
        <v>0</v>
      </c>
      <c r="K75" s="61" t="s">
        <v>2</v>
      </c>
      <c r="L75" s="60">
        <f>IF(Bracket!K47=K75, 1, 0)</f>
        <v>0</v>
      </c>
      <c r="M75" s="61" t="s">
        <v>2</v>
      </c>
      <c r="N75" s="60">
        <f>IF(Bracket!K47=M75, 1, 0)</f>
        <v>0</v>
      </c>
    </row>
    <row r="76" spans="2:14" ht="18" customHeight="1" x14ac:dyDescent="0.2">
      <c r="B76" s="108" t="s">
        <v>17</v>
      </c>
      <c r="C76" s="109"/>
      <c r="D76" s="110"/>
      <c r="E76" s="69"/>
      <c r="F76" s="69">
        <f>SUM(F74:F75)</f>
        <v>0</v>
      </c>
      <c r="G76" s="69"/>
      <c r="H76" s="69">
        <f>SUM(H74:H75)</f>
        <v>0</v>
      </c>
      <c r="I76" s="70"/>
      <c r="J76" s="69">
        <f>SUM(J74:J75)</f>
        <v>0</v>
      </c>
      <c r="K76" s="70"/>
      <c r="L76" s="69">
        <f>SUM(L74:L75)</f>
        <v>0</v>
      </c>
      <c r="M76" s="70"/>
      <c r="N76" s="71">
        <f>SUM(N74:N75)</f>
        <v>0</v>
      </c>
    </row>
    <row r="77" spans="2:14" ht="8.1" customHeight="1" x14ac:dyDescent="0.2">
      <c r="B77" s="120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2"/>
    </row>
    <row r="78" spans="2:14" ht="15.95" customHeight="1" x14ac:dyDescent="0.2">
      <c r="B78" s="68" t="s">
        <v>24</v>
      </c>
      <c r="C78" s="60" t="str">
        <f>IF(Bracket!I29 = "", "— Undecided —", IF(Bracket!K47 = "", "— Undecided —", CONCATENATE(Bracket!I29, " vs. ", Bracket!K47)))</f>
        <v>— Undecided —</v>
      </c>
      <c r="D78" s="60" t="str">
        <f>IF(Bracket!J39 &lt;&gt; "", Bracket!J39, "— Undecided —")</f>
        <v>— Undecided —</v>
      </c>
      <c r="E78" s="61" t="s">
        <v>2</v>
      </c>
      <c r="F78" s="60">
        <f>IF(Bracket!J39=E78, 1, 0)</f>
        <v>0</v>
      </c>
      <c r="G78" s="61" t="s">
        <v>2</v>
      </c>
      <c r="H78" s="60">
        <f>IF(Bracket!J39=G78, 1, 0)</f>
        <v>0</v>
      </c>
      <c r="I78" s="61" t="s">
        <v>2</v>
      </c>
      <c r="J78" s="60">
        <f>IF(Bracket!J39=I78, 1, 0)</f>
        <v>0</v>
      </c>
      <c r="K78" s="61" t="s">
        <v>2</v>
      </c>
      <c r="L78" s="60">
        <f>IF(Bracket!J39=K78, 1, 0)</f>
        <v>0</v>
      </c>
      <c r="M78" s="61" t="s">
        <v>2</v>
      </c>
      <c r="N78" s="60">
        <f>IF(Bracket!J39=M78, 1, 0)</f>
        <v>0</v>
      </c>
    </row>
    <row r="79" spans="2:14" ht="18" customHeight="1" x14ac:dyDescent="0.2">
      <c r="B79" s="108" t="s">
        <v>18</v>
      </c>
      <c r="C79" s="109"/>
      <c r="D79" s="110"/>
      <c r="E79" s="69"/>
      <c r="F79" s="69">
        <f>SUM(F78)</f>
        <v>0</v>
      </c>
      <c r="G79" s="69"/>
      <c r="H79" s="69">
        <f>SUM(H78)</f>
        <v>0</v>
      </c>
      <c r="I79" s="70"/>
      <c r="J79" s="69">
        <f>SUM(J78)</f>
        <v>0</v>
      </c>
      <c r="K79" s="70"/>
      <c r="L79" s="69">
        <f>SUM(L78)</f>
        <v>0</v>
      </c>
      <c r="M79" s="70"/>
      <c r="N79" s="71">
        <f>SUM(N78)</f>
        <v>0</v>
      </c>
    </row>
    <row r="80" spans="2:14" ht="8.1" customHeight="1" x14ac:dyDescent="0.2">
      <c r="B80" s="123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5"/>
    </row>
    <row r="81" spans="2:14" ht="18" customHeight="1" x14ac:dyDescent="0.2">
      <c r="B81" s="115" t="s">
        <v>25</v>
      </c>
      <c r="C81" s="116"/>
      <c r="D81" s="117"/>
      <c r="E81" s="64"/>
      <c r="F81" s="64">
        <f>SUM(F36,F56,F66,F72,F76,F78)</f>
        <v>0</v>
      </c>
      <c r="G81" s="64"/>
      <c r="H81" s="64">
        <f>SUM(H36,H56,H66,H72,H76,H78)</f>
        <v>0</v>
      </c>
      <c r="I81" s="65"/>
      <c r="J81" s="64">
        <f>SUM(J36,J56,J66,J72,J76,J78)</f>
        <v>0</v>
      </c>
      <c r="K81" s="65"/>
      <c r="L81" s="64">
        <f>SUM(L36,L56,L66,L72,L76,L78)</f>
        <v>0</v>
      </c>
      <c r="M81" s="65"/>
      <c r="N81" s="66">
        <f>SUM(N36,N56,N66,N72,N76,N78)</f>
        <v>0</v>
      </c>
    </row>
  </sheetData>
  <sheetProtection selectLockedCells="1"/>
  <mergeCells count="28">
    <mergeCell ref="B56:D56"/>
    <mergeCell ref="B57:N57"/>
    <mergeCell ref="B37:N37"/>
    <mergeCell ref="B4:B35"/>
    <mergeCell ref="B40:B55"/>
    <mergeCell ref="I38:J38"/>
    <mergeCell ref="K38:L38"/>
    <mergeCell ref="K2:L2"/>
    <mergeCell ref="E2:F2"/>
    <mergeCell ref="M2:N2"/>
    <mergeCell ref="G2:H2"/>
    <mergeCell ref="I2:J2"/>
    <mergeCell ref="B79:D79"/>
    <mergeCell ref="B36:D36"/>
    <mergeCell ref="M38:N38"/>
    <mergeCell ref="B81:D81"/>
    <mergeCell ref="B68:B71"/>
    <mergeCell ref="B72:D72"/>
    <mergeCell ref="B74:B75"/>
    <mergeCell ref="B76:D76"/>
    <mergeCell ref="B77:N77"/>
    <mergeCell ref="B80:N80"/>
    <mergeCell ref="B73:N73"/>
    <mergeCell ref="B67:N67"/>
    <mergeCell ref="E38:F38"/>
    <mergeCell ref="G38:H38"/>
    <mergeCell ref="B66:D66"/>
    <mergeCell ref="B58:B65"/>
  </mergeCells>
  <phoneticPr fontId="1" type="noConversion"/>
  <dataValidations count="64">
    <dataValidation type="list" allowBlank="1" showInputMessage="1" showErrorMessage="1" sqref="I35 M35 K35 E35 G35" xr:uid="{00000000-0002-0000-0100-000000000000}">
      <formula1>INDIRECT("Validation!AF:AF")</formula1>
    </dataValidation>
    <dataValidation type="list" allowBlank="1" showInputMessage="1" showErrorMessage="1" sqref="I34 M34 K34 E34 G34" xr:uid="{00000000-0002-0000-0100-000001000000}">
      <formula1>INDIRECT("Validation!AE:AE")</formula1>
    </dataValidation>
    <dataValidation type="list" allowBlank="1" showInputMessage="1" showErrorMessage="1" sqref="I33 M33 K33 E33 G33" xr:uid="{00000000-0002-0000-0100-000002000000}">
      <formula1>INDIRECT("Validation!AD:AD")</formula1>
    </dataValidation>
    <dataValidation type="list" allowBlank="1" showInputMessage="1" showErrorMessage="1" sqref="I32 M32 K32 E32 G32" xr:uid="{00000000-0002-0000-0100-000003000000}">
      <formula1>INDIRECT("Validation!AC:AC")</formula1>
    </dataValidation>
    <dataValidation type="list" allowBlank="1" showInputMessage="1" showErrorMessage="1" sqref="I31 M31 K31 E31 G31" xr:uid="{00000000-0002-0000-0100-000004000000}">
      <formula1>INDIRECT("Validation!AB:AB")</formula1>
    </dataValidation>
    <dataValidation type="list" allowBlank="1" showInputMessage="1" showErrorMessage="1" sqref="I30 M30 K30 E30 G30" xr:uid="{00000000-0002-0000-0100-000005000000}">
      <formula1>INDIRECT("Validation!AA:AA")</formula1>
    </dataValidation>
    <dataValidation type="list" allowBlank="1" showInputMessage="1" showErrorMessage="1" sqref="I29 M29 K29 E29 G29" xr:uid="{00000000-0002-0000-0100-000006000000}">
      <formula1>INDIRECT("Validation!Z:Z")</formula1>
    </dataValidation>
    <dataValidation type="list" allowBlank="1" showInputMessage="1" showErrorMessage="1" sqref="I28 M28 K28 E28 G28" xr:uid="{00000000-0002-0000-0100-000007000000}">
      <formula1>INDIRECT("Validation!Y:Y")</formula1>
    </dataValidation>
    <dataValidation type="list" allowBlank="1" showInputMessage="1" showErrorMessage="1" sqref="I27 M27 K27 E27 G27" xr:uid="{00000000-0002-0000-0100-000008000000}">
      <formula1>INDIRECT("Validation!X:X")</formula1>
    </dataValidation>
    <dataValidation type="list" allowBlank="1" showInputMessage="1" showErrorMessage="1" sqref="I26 M26 K26 E26 G26" xr:uid="{00000000-0002-0000-0100-000009000000}">
      <formula1>INDIRECT("Validation!W:W")</formula1>
    </dataValidation>
    <dataValidation type="list" allowBlank="1" showInputMessage="1" showErrorMessage="1" sqref="I25 M25 K25 E25 G25" xr:uid="{00000000-0002-0000-0100-00000A000000}">
      <formula1>INDIRECT("Validation!V:V")</formula1>
    </dataValidation>
    <dataValidation type="list" allowBlank="1" showInputMessage="1" showErrorMessage="1" sqref="I24 M24 K24 E24 G24" xr:uid="{00000000-0002-0000-0100-00000B000000}">
      <formula1>INDIRECT("Validation!U:U")</formula1>
    </dataValidation>
    <dataValidation type="list" allowBlank="1" showInputMessage="1" showErrorMessage="1" sqref="I23 M23 K23 E23 G23" xr:uid="{00000000-0002-0000-0100-00000C000000}">
      <formula1>INDIRECT("Validation!T:T")</formula1>
    </dataValidation>
    <dataValidation type="list" allowBlank="1" showInputMessage="1" showErrorMessage="1" sqref="I22 M22 K22 E22 G22" xr:uid="{00000000-0002-0000-0100-00000D000000}">
      <formula1>INDIRECT("Validation!S:S")</formula1>
    </dataValidation>
    <dataValidation type="list" allowBlank="1" showInputMessage="1" showErrorMessage="1" sqref="I21 M21 K21 E21 G21" xr:uid="{00000000-0002-0000-0100-00000E000000}">
      <formula1>INDIRECT("Validation!R:R")</formula1>
    </dataValidation>
    <dataValidation type="list" allowBlank="1" showInputMessage="1" showErrorMessage="1" sqref="I20 M20 K20 E20 G20" xr:uid="{00000000-0002-0000-0100-00000F000000}">
      <formula1>INDIRECT("Validation!Q:Q")</formula1>
    </dataValidation>
    <dataValidation type="list" allowBlank="1" showInputMessage="1" showErrorMessage="1" sqref="I19 M19 K19 E19 G19" xr:uid="{00000000-0002-0000-0100-000010000000}">
      <formula1>INDIRECT("Validation!P:P")</formula1>
    </dataValidation>
    <dataValidation type="list" allowBlank="1" showInputMessage="1" showErrorMessage="1" sqref="I18 M18 K18 E18 G18" xr:uid="{00000000-0002-0000-0100-000011000000}">
      <formula1>INDIRECT("Validation!O:O")</formula1>
    </dataValidation>
    <dataValidation type="list" allowBlank="1" showInputMessage="1" showErrorMessage="1" sqref="I17 M17 K17 E17 G17" xr:uid="{00000000-0002-0000-0100-000012000000}">
      <formula1>INDIRECT("Validation!N:N")</formula1>
    </dataValidation>
    <dataValidation type="list" allowBlank="1" showInputMessage="1" showErrorMessage="1" sqref="I16 M16 K16 E16 G16" xr:uid="{00000000-0002-0000-0100-000013000000}">
      <formula1>INDIRECT("Validation!M:M")</formula1>
    </dataValidation>
    <dataValidation type="list" allowBlank="1" showInputMessage="1" showErrorMessage="1" sqref="I15 M15 K15 E15 G15" xr:uid="{00000000-0002-0000-0100-000014000000}">
      <formula1>INDIRECT("Validation!L:L")</formula1>
    </dataValidation>
    <dataValidation type="list" allowBlank="1" showInputMessage="1" showErrorMessage="1" sqref="I14 M14 K14 E14 G14" xr:uid="{00000000-0002-0000-0100-000015000000}">
      <formula1>INDIRECT("Validation!K:K")</formula1>
    </dataValidation>
    <dataValidation type="list" allowBlank="1" showInputMessage="1" showErrorMessage="1" sqref="I13 M13 K13 E13 G13" xr:uid="{00000000-0002-0000-0100-000016000000}">
      <formula1>INDIRECT("Validation!J:J")</formula1>
    </dataValidation>
    <dataValidation type="list" allowBlank="1" showInputMessage="1" showErrorMessage="1" sqref="I12 M12 K12 E12 G12" xr:uid="{00000000-0002-0000-0100-000017000000}">
      <formula1>INDIRECT("Validation!I:I")</formula1>
    </dataValidation>
    <dataValidation type="list" allowBlank="1" showInputMessage="1" showErrorMessage="1" sqref="I11 M11 K11 E11 G11" xr:uid="{00000000-0002-0000-0100-000018000000}">
      <formula1>INDIRECT("Validation!H:H")</formula1>
    </dataValidation>
    <dataValidation type="list" allowBlank="1" showInputMessage="1" showErrorMessage="1" sqref="I10 M10 K10 E10 G10" xr:uid="{00000000-0002-0000-0100-000019000000}">
      <formula1>INDIRECT("Validation!G:G")</formula1>
    </dataValidation>
    <dataValidation type="list" allowBlank="1" showInputMessage="1" showErrorMessage="1" sqref="I9 M9 K9 E9 G9" xr:uid="{00000000-0002-0000-0100-00001A000000}">
      <formula1>INDIRECT("Validation!F:F")</formula1>
    </dataValidation>
    <dataValidation type="list" allowBlank="1" showInputMessage="1" showErrorMessage="1" sqref="I7 M7 K7 E7 G7" xr:uid="{00000000-0002-0000-0100-00001B000000}">
      <formula1>INDIRECT("Validation!D:D")</formula1>
    </dataValidation>
    <dataValidation type="list" allowBlank="1" showInputMessage="1" showErrorMessage="1" sqref="I8 M8 K8 E8 G8" xr:uid="{00000000-0002-0000-0100-00001C000000}">
      <formula1>INDIRECT("Validation!E:E")</formula1>
    </dataValidation>
    <dataValidation type="list" allowBlank="1" showInputMessage="1" showErrorMessage="1" sqref="E6 M6 K6 I6 G6" xr:uid="{00000000-0002-0000-0100-00001D000000}">
      <formula1>INDIRECT("Validation!C:C")</formula1>
    </dataValidation>
    <dataValidation type="list" allowBlank="1" showInputMessage="1" showErrorMessage="1" sqref="I4 M4 K4 E4 G4" xr:uid="{00000000-0002-0000-0100-00001E000000}">
      <formula1>INDIRECT("Validation!A:A")</formula1>
    </dataValidation>
    <dataValidation type="list" allowBlank="1" showInputMessage="1" showErrorMessage="1" sqref="I5 M5 K5 G5 E5" xr:uid="{00000000-0002-0000-0100-00001F000000}">
      <formula1>INDIRECT("Validation!B:B")</formula1>
    </dataValidation>
    <dataValidation type="list" allowBlank="1" showInputMessage="1" showErrorMessage="1" sqref="E74 M74 K74 I74 G74" xr:uid="{00000000-0002-0000-0100-000020000000}">
      <formula1>INDIRECT("Validation!BI:BI")</formula1>
    </dataValidation>
    <dataValidation type="list" allowBlank="1" showInputMessage="1" showErrorMessage="1" sqref="E75 M75 K75 I75 G75" xr:uid="{00000000-0002-0000-0100-000021000000}">
      <formula1>INDIRECT("Validation!BJ:BJ")</formula1>
    </dataValidation>
    <dataValidation type="list" allowBlank="1" showInputMessage="1" showErrorMessage="1" sqref="E78 M78 K78 I78 G78" xr:uid="{00000000-0002-0000-0100-000022000000}">
      <formula1>INDIRECT("Validation!BK:BK")</formula1>
    </dataValidation>
    <dataValidation allowBlank="1" showInputMessage="1" showErrorMessage="1" sqref="I36 M66 M56 M36 K66 K56 K36 I66 G66 G56 I56" xr:uid="{00000000-0002-0000-0100-000023000000}"/>
    <dataValidation type="list" allowBlank="1" showInputMessage="1" showErrorMessage="1" sqref="E40 M40 K40 I40 G40" xr:uid="{00000000-0002-0000-0100-000024000000}">
      <formula1>INDIRECT("Validation!AG:AG")</formula1>
    </dataValidation>
    <dataValidation type="list" allowBlank="1" showInputMessage="1" showErrorMessage="1" sqref="E41 M41 K41 I41 G41" xr:uid="{00000000-0002-0000-0100-000025000000}">
      <formula1>INDIRECT("Validation!AH:AH")</formula1>
    </dataValidation>
    <dataValidation type="list" allowBlank="1" showInputMessage="1" showErrorMessage="1" sqref="E42 M42 K42 I42 G42" xr:uid="{00000000-0002-0000-0100-000026000000}">
      <formula1>INDIRECT("Validation!AI:AI")</formula1>
    </dataValidation>
    <dataValidation type="list" allowBlank="1" showInputMessage="1" showErrorMessage="1" sqref="E43 M43 K43 I43 G43" xr:uid="{00000000-0002-0000-0100-000027000000}">
      <formula1>INDIRECT("Validation!AJ:AJ")</formula1>
    </dataValidation>
    <dataValidation type="list" allowBlank="1" showInputMessage="1" showErrorMessage="1" sqref="E44 M44 K44 I44 G44" xr:uid="{00000000-0002-0000-0100-000028000000}">
      <formula1>INDIRECT("Validation!AK:AK")</formula1>
    </dataValidation>
    <dataValidation type="list" allowBlank="1" showInputMessage="1" showErrorMessage="1" sqref="E45 M45 K45 I45 G45" xr:uid="{00000000-0002-0000-0100-000029000000}">
      <formula1>INDIRECT("Validation!AL:AL")</formula1>
    </dataValidation>
    <dataValidation type="list" allowBlank="1" showInputMessage="1" showErrorMessage="1" sqref="E46 M46 K46 I46 G46" xr:uid="{00000000-0002-0000-0100-00002A000000}">
      <formula1>INDIRECT("Validation!AM:AM")</formula1>
    </dataValidation>
    <dataValidation type="list" allowBlank="1" showInputMessage="1" showErrorMessage="1" sqref="E47 M47 K47 I47 G47" xr:uid="{00000000-0002-0000-0100-00002B000000}">
      <formula1>INDIRECT("Validation!AN:An")</formula1>
    </dataValidation>
    <dataValidation type="list" allowBlank="1" showInputMessage="1" showErrorMessage="1" sqref="E48 M48 K48 I48 G48" xr:uid="{00000000-0002-0000-0100-00002C000000}">
      <formula1>INDIRECT("Validation!AO:AO")</formula1>
    </dataValidation>
    <dataValidation type="list" allowBlank="1" showInputMessage="1" showErrorMessage="1" sqref="E49 M49 K49 I49 G49" xr:uid="{00000000-0002-0000-0100-00002D000000}">
      <formula1>INDIRECT("Validation!AP:AP")</formula1>
    </dataValidation>
    <dataValidation type="list" allowBlank="1" showInputMessage="1" showErrorMessage="1" sqref="E50 M50 K50 I50 G50" xr:uid="{00000000-0002-0000-0100-00002E000000}">
      <formula1>INDIRECT("Validation!AQ:AQ")</formula1>
    </dataValidation>
    <dataValidation type="list" allowBlank="1" showInputMessage="1" showErrorMessage="1" sqref="E51 M51 K51 I51 G51" xr:uid="{00000000-0002-0000-0100-00002F000000}">
      <formula1>INDIRECT("Validation!AR:AR")</formula1>
    </dataValidation>
    <dataValidation type="list" allowBlank="1" showInputMessage="1" showErrorMessage="1" sqref="E52 M52 K52 I52 G52" xr:uid="{00000000-0002-0000-0100-000030000000}">
      <formula1>INDIRECT("Validation!AS:AS")</formula1>
    </dataValidation>
    <dataValidation type="list" allowBlank="1" showInputMessage="1" showErrorMessage="1" sqref="E53 M53 K53 I53 G53" xr:uid="{00000000-0002-0000-0100-000031000000}">
      <formula1>INDIRECT("Validation!AT:AT")</formula1>
    </dataValidation>
    <dataValidation type="list" allowBlank="1" showInputMessage="1" showErrorMessage="1" sqref="E54 M54 K54 I54 G54" xr:uid="{00000000-0002-0000-0100-000032000000}">
      <formula1>INDIRECT("Validation!AU:AU")</formula1>
    </dataValidation>
    <dataValidation type="list" allowBlank="1" showInputMessage="1" showErrorMessage="1" sqref="E55 M55 K55 I55 G55" xr:uid="{00000000-0002-0000-0100-000033000000}">
      <formula1>INDIRECT("Validation!AV:AV")</formula1>
    </dataValidation>
    <dataValidation type="list" allowBlank="1" showInputMessage="1" showErrorMessage="1" sqref="E58 M58 K58 I58 G58" xr:uid="{00000000-0002-0000-0100-000034000000}">
      <formula1>INDIRECT("Validation!AW:AW")</formula1>
    </dataValidation>
    <dataValidation type="list" allowBlank="1" showInputMessage="1" showErrorMessage="1" sqref="E59 M59 K59 I59 G59" xr:uid="{00000000-0002-0000-0100-000035000000}">
      <formula1>INDIRECT("Validation!AX:AX")</formula1>
    </dataValidation>
    <dataValidation type="list" allowBlank="1" showInputMessage="1" showErrorMessage="1" sqref="E60 M60 K60 I60 G60" xr:uid="{00000000-0002-0000-0100-000036000000}">
      <formula1>INDIRECT("Validation!AY:AY")</formula1>
    </dataValidation>
    <dataValidation type="list" allowBlank="1" showInputMessage="1" showErrorMessage="1" sqref="E61 M61 K61 I61 G61" xr:uid="{00000000-0002-0000-0100-000037000000}">
      <formula1>INDIRECT("Validation!AZ:AZ")</formula1>
    </dataValidation>
    <dataValidation type="list" allowBlank="1" showInputMessage="1" showErrorMessage="1" sqref="E62 M62 K62 I62 G62" xr:uid="{00000000-0002-0000-0100-000038000000}">
      <formula1>INDIRECT("Validation!BA:BA")</formula1>
    </dataValidation>
    <dataValidation type="list" allowBlank="1" showInputMessage="1" showErrorMessage="1" sqref="E63 M63 K63 I63 G63" xr:uid="{00000000-0002-0000-0100-000039000000}">
      <formula1>INDIRECT("Validation!BB:BB")</formula1>
    </dataValidation>
    <dataValidation type="list" allowBlank="1" showInputMessage="1" showErrorMessage="1" sqref="E64 M64 K64 I64 G64" xr:uid="{00000000-0002-0000-0100-00003A000000}">
      <formula1>INDIRECT("Validation!BC:BC")</formula1>
    </dataValidation>
    <dataValidation type="list" allowBlank="1" showInputMessage="1" showErrorMessage="1" sqref="E65 M65 K65 I65 G65" xr:uid="{00000000-0002-0000-0100-00003B000000}">
      <formula1>INDIRECT("Validation!BD:BD")</formula1>
    </dataValidation>
    <dataValidation type="list" allowBlank="1" showInputMessage="1" showErrorMessage="1" sqref="E68 M68 K68 I68 G68" xr:uid="{00000000-0002-0000-0100-00003C000000}">
      <formula1>INDIRECT("Validation!BE:BE")</formula1>
    </dataValidation>
    <dataValidation type="list" allowBlank="1" showInputMessage="1" showErrorMessage="1" sqref="E69 M69 K69 I69 G69" xr:uid="{00000000-0002-0000-0100-00003D000000}">
      <formula1>INDIRECT("Validation!BF:BF")</formula1>
    </dataValidation>
    <dataValidation type="list" allowBlank="1" showInputMessage="1" showErrorMessage="1" sqref="E70 M70 K70 I70 G70" xr:uid="{00000000-0002-0000-0100-00003E000000}">
      <formula1>INDIRECT("Validation!BG:BG")</formula1>
    </dataValidation>
    <dataValidation type="list" allowBlank="1" showInputMessage="1" showErrorMessage="1" sqref="E71 M71 K71 I71 G71" xr:uid="{00000000-0002-0000-0100-00003F000000}">
      <formula1>INDIRECT("Validation!BH:BH")</formula1>
    </dataValidation>
  </dataValidations>
  <printOptions horizontalCentered="1" verticalCentered="1"/>
  <pageMargins left="0.5" right="0.5" top="1" bottom="1" header="0.5" footer="0.5"/>
  <headerFooter alignWithMargins="0">
    <oddHeader>&amp;C2008 NCAA</oddHeader>
    <oddFooter>Page &amp;P of &amp;N</oddFooter>
  </headerFooter>
  <rowBreaks count="1" manualBreakCount="1">
    <brk id="37" min="1" max="13" man="1"/>
  </rowBreaks>
  <ignoredErrors>
    <ignoredError sqref="C78 D74 E74 E44:E67 K79:K81 H74 F4:N37 C74 D40:D71 F68:N69 C79:C81 E6:E37 F40:N67 F70:F73 F79:F81 H70:H73 M79:M81 H79:H81 J70:J73 G79:G81 J79:J81 L70:L73 L79:L81 N70:N73 M70:M73 K70:K73 I70:I73 G72:G73 E79:E81 B41:B57 C40:C73 C75 E72:E73 N79:N81 D78 M74 K74 I74 G74 N74 L74 J74 F74 F75:F77 H75:H77 J75:J77 L75:L77 N75:N77 E75:E77 G75:G77 M75:M77 K75:K77 I75:I77 I79:I81 D75:D77 D79:D81 B75:B77 B79:B80 B5:B37 D4:D37 C4:C27 C36:C37 B59:B67 B69:B73" emptyCellReference="1"/>
    <ignoredError sqref="E3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indexed="49"/>
  </sheetPr>
  <dimension ref="A1:BK3"/>
  <sheetViews>
    <sheetView workbookViewId="0"/>
  </sheetViews>
  <sheetFormatPr defaultColWidth="8.85546875" defaultRowHeight="12.75" x14ac:dyDescent="0.2"/>
  <cols>
    <col min="1" max="62" width="12.140625" bestFit="1" customWidth="1"/>
    <col min="63" max="63" width="14.7109375" bestFit="1" customWidth="1"/>
  </cols>
  <sheetData>
    <row r="1" spans="1:63" x14ac:dyDescent="0.2">
      <c r="A1" t="s">
        <v>2</v>
      </c>
      <c r="B1" t="s">
        <v>2</v>
      </c>
      <c r="C1" t="s">
        <v>2</v>
      </c>
      <c r="D1" t="s">
        <v>2</v>
      </c>
      <c r="E1" t="s">
        <v>2</v>
      </c>
      <c r="F1" t="s">
        <v>2</v>
      </c>
      <c r="G1" t="s">
        <v>2</v>
      </c>
      <c r="H1" t="s">
        <v>2</v>
      </c>
      <c r="I1" t="s">
        <v>2</v>
      </c>
      <c r="J1" t="s">
        <v>2</v>
      </c>
      <c r="K1" t="s">
        <v>2</v>
      </c>
      <c r="L1" t="s">
        <v>2</v>
      </c>
      <c r="M1" t="s">
        <v>2</v>
      </c>
      <c r="N1" t="s">
        <v>2</v>
      </c>
      <c r="O1" t="s">
        <v>2</v>
      </c>
      <c r="P1" t="s">
        <v>2</v>
      </c>
      <c r="Q1" t="s">
        <v>2</v>
      </c>
      <c r="R1" t="s">
        <v>2</v>
      </c>
      <c r="S1" t="s">
        <v>2</v>
      </c>
      <c r="T1" t="s">
        <v>2</v>
      </c>
      <c r="U1" t="s">
        <v>2</v>
      </c>
      <c r="V1" t="s">
        <v>2</v>
      </c>
      <c r="W1" t="s">
        <v>2</v>
      </c>
      <c r="X1" t="s">
        <v>2</v>
      </c>
      <c r="Y1" t="s">
        <v>2</v>
      </c>
      <c r="Z1" t="s">
        <v>2</v>
      </c>
      <c r="AA1" t="s">
        <v>2</v>
      </c>
      <c r="AB1" t="s">
        <v>2</v>
      </c>
      <c r="AC1" t="s">
        <v>2</v>
      </c>
      <c r="AD1" t="s">
        <v>2</v>
      </c>
      <c r="AE1" t="s">
        <v>2</v>
      </c>
      <c r="AF1" t="s">
        <v>2</v>
      </c>
      <c r="AG1" t="s">
        <v>2</v>
      </c>
      <c r="AH1" t="s">
        <v>2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  <c r="AY1" t="s">
        <v>2</v>
      </c>
      <c r="AZ1" t="s">
        <v>2</v>
      </c>
      <c r="BA1" t="s">
        <v>2</v>
      </c>
      <c r="BB1" t="s">
        <v>2</v>
      </c>
      <c r="BC1" t="s">
        <v>2</v>
      </c>
      <c r="BD1" t="s">
        <v>2</v>
      </c>
      <c r="BE1" t="s">
        <v>2</v>
      </c>
      <c r="BF1" t="s">
        <v>2</v>
      </c>
      <c r="BG1" t="s">
        <v>2</v>
      </c>
      <c r="BH1" t="s">
        <v>2</v>
      </c>
      <c r="BI1" t="s">
        <v>2</v>
      </c>
      <c r="BJ1" t="s">
        <v>2</v>
      </c>
      <c r="BK1" t="s">
        <v>2</v>
      </c>
    </row>
    <row r="2" spans="1:63" x14ac:dyDescent="0.2">
      <c r="A2" t="str">
        <f>Bracket!C7</f>
        <v>Lorry Jackson</v>
      </c>
      <c r="B2" t="str">
        <f>Bracket!C11</f>
        <v>BYE</v>
      </c>
      <c r="C2" t="str">
        <f>Bracket!C15</f>
        <v>Angie Molnar</v>
      </c>
      <c r="D2" t="str">
        <f>Bracket!C19</f>
        <v>Angie Brewer</v>
      </c>
      <c r="E2" t="str">
        <f>Bracket!C23</f>
        <v>Sarah Lawson</v>
      </c>
      <c r="F2" t="str">
        <f>Bracket!C27</f>
        <v>Lia Kohl</v>
      </c>
      <c r="G2" t="str">
        <f>Bracket!C31</f>
        <v>BYE</v>
      </c>
      <c r="H2" t="str">
        <f>Bracket!C35</f>
        <v>Tiffany Strite</v>
      </c>
      <c r="I2" t="str">
        <f>Bracket!C39</f>
        <v>Tracey Gorham</v>
      </c>
      <c r="J2" t="str">
        <f>Bracket!C43</f>
        <v>BYE</v>
      </c>
      <c r="K2" t="str">
        <f>Bracket!C47</f>
        <v>Shelly Ammerman</v>
      </c>
      <c r="L2" t="str">
        <f>Bracket!C51</f>
        <v>Becky Sprague</v>
      </c>
      <c r="M2" t="str">
        <f>Bracket!C55</f>
        <v>Kristine Seaman</v>
      </c>
      <c r="N2" t="str">
        <f>Bracket!C59</f>
        <v>Wendy Madison</v>
      </c>
      <c r="O2" t="str">
        <f>Bracket!C63</f>
        <v>Samantha Roberts</v>
      </c>
      <c r="P2" t="str">
        <f>Bracket!C67</f>
        <v>Jasmyn George</v>
      </c>
      <c r="Q2" t="str">
        <f>Bracket!R7</f>
        <v>Jessica Thatcher</v>
      </c>
      <c r="R2" t="str">
        <f>Bracket!R11</f>
        <v>BYE</v>
      </c>
      <c r="S2" t="str">
        <f>Bracket!R15</f>
        <v>Bobbi Jo Anderson</v>
      </c>
      <c r="T2" t="str">
        <f>Bracket!R19</f>
        <v>Alicia Gossett</v>
      </c>
      <c r="U2" t="str">
        <f>Bracket!R23</f>
        <v>Kassi Lynn</v>
      </c>
      <c r="V2" t="str">
        <f>Bracket!R27</f>
        <v>Jenn Maier</v>
      </c>
      <c r="W2" t="str">
        <f>Bracket!R31</f>
        <v>Kaitlyn Lacy</v>
      </c>
      <c r="X2" t="str">
        <f>Bracket!R35</f>
        <v>Reggie Benge</v>
      </c>
      <c r="Y2" t="str">
        <f>Bracket!R39</f>
        <v>Allie Ziegler</v>
      </c>
      <c r="Z2" t="str">
        <f>Bracket!R43</f>
        <v>BYE</v>
      </c>
      <c r="AA2" t="str">
        <f>Bracket!R47</f>
        <v>Amy Pierce</v>
      </c>
      <c r="AB2" t="str">
        <f>Bracket!R51</f>
        <v>Kristen Parker</v>
      </c>
      <c r="AC2" t="str">
        <f>Bracket!R55</f>
        <v>Hannah Smiley</v>
      </c>
      <c r="AD2" t="str">
        <f>Bracket!R59</f>
        <v>Marla Dieterman</v>
      </c>
      <c r="AE2" t="str">
        <f>Bracket!R63</f>
        <v>Shawna Lantrip</v>
      </c>
      <c r="AF2" t="str">
        <f>Bracket!R67</f>
        <v>Rachael Dewald</v>
      </c>
      <c r="AG2" t="str">
        <f>IF(Bracket!D8 &lt;&gt; "", Bracket!D8, "— Undecided —")</f>
        <v>Lorry Jackson</v>
      </c>
      <c r="AH2" t="str">
        <f>IF(Bracket!D16 &lt;&gt; "", Bracket!D16, "— Undecided —")</f>
        <v>Angie Molnar</v>
      </c>
      <c r="AI2" t="str">
        <f>IF(Bracket!D24 &lt;&gt; "", Bracket!D24, "— Undecided —")</f>
        <v>Sarah Lawson</v>
      </c>
      <c r="AJ2" t="str">
        <f>IF(Bracket!D32 &lt;&gt; "", Bracket!D32, "— Undecided —")</f>
        <v>BYE</v>
      </c>
      <c r="AK2" t="str">
        <f>IF(Bracket!D40 &lt;&gt; "", Bracket!D40, "— Undecided —")</f>
        <v>Tracey Gorham</v>
      </c>
      <c r="AL2" t="str">
        <f>IF(Bracket!D48 &lt;&gt; "", Bracket!D48, "— Undecided —")</f>
        <v>Shelly Ammerman</v>
      </c>
      <c r="AM2" t="str">
        <f>IF(Bracket!D56 &lt;&gt; "", Bracket!D56, "— Undecided —")</f>
        <v>Kristine Seaman</v>
      </c>
      <c r="AN2" t="str">
        <f>IF(Bracket!D64 &lt;&gt; "", Bracket!D64, "— Undecided —")</f>
        <v>Samantha Roberts</v>
      </c>
      <c r="AO2" t="str">
        <f>IF(Bracket!Q8 &lt;&gt; "", Bracket!Q8,"— Undecided —")</f>
        <v>Jessica Thatcher</v>
      </c>
      <c r="AP2" t="str">
        <f>IF(Bracket!Q16 &lt;&gt; "", Bracket!Q16, "— Undecided —")</f>
        <v>Bobbi Jo Anderson</v>
      </c>
      <c r="AQ2" t="str">
        <f>IF(Bracket!Q24 &lt;&gt; "", Bracket!Q24, "— Undecided —")</f>
        <v>Kassi Lynn</v>
      </c>
      <c r="AR2" t="str">
        <f>IF(Bracket!Q32 &lt;&gt; "", Bracket!Q32, "— Undecided —")</f>
        <v>Kaitlyn Lacy</v>
      </c>
      <c r="AS2" t="str">
        <f>IF(Bracket!Q40 &lt;&gt; "", Bracket!Q40, "— Undecided —")</f>
        <v>Allie Ziegler</v>
      </c>
      <c r="AT2" t="str">
        <f>IF(Bracket!Q48 &lt;&gt; "", Bracket!Q48, "— Undecided —")</f>
        <v>Amy Pierce</v>
      </c>
      <c r="AU2" t="str">
        <f>IF(Bracket!Q56 &lt;&gt; "", Bracket!Q56, "— Undecided —")</f>
        <v>Hannah Smiley</v>
      </c>
      <c r="AV2" t="str">
        <f>IF(Bracket!Q64 &lt;&gt; "", Bracket!Q64, "— Undecided —")</f>
        <v>Shawna Lantrip</v>
      </c>
      <c r="AW2" s="1" t="str">
        <f>IF(Bracket!E10 &lt;&gt; "", Bracket!E10, "— Undecided —")</f>
        <v>Lorry Jackson</v>
      </c>
      <c r="AX2" s="1" t="str">
        <f>IF(Bracket!E26 &lt;&gt; "", Bracket!E26, "— Undecided —")</f>
        <v>— Undecided —</v>
      </c>
      <c r="AY2" s="1" t="str">
        <f>IF(Bracket!E42 &lt;&gt; "", Bracket!E42, "— Undecided —")</f>
        <v>Tracey Gorham</v>
      </c>
      <c r="AZ2" s="1" t="str">
        <f>IF(Bracket!E58 &lt;&gt; "", Bracket!E58, "— Undecided —")</f>
        <v>— Undecided —</v>
      </c>
      <c r="BA2" s="1" t="str">
        <f>IF(Bracket!P10 &lt;&gt; "", Bracket!P10, "— Undecided —")</f>
        <v>Jessica Thatcher</v>
      </c>
      <c r="BB2" s="1" t="str">
        <f>IF(Bracket!P26&lt;&gt; "", Bracket!P26, "— Undecided —")</f>
        <v>— Undecided —</v>
      </c>
      <c r="BC2" s="1" t="str">
        <f>IF(Bracket!P42 &lt;&gt; "", Bracket!P42, "— Undecided —")</f>
        <v>Allie Ziegler</v>
      </c>
      <c r="BD2" s="1" t="str">
        <f>IF(Bracket!P58 &lt;&gt; "", Bracket!P58, "— Undecided —")</f>
        <v>— Undecided —</v>
      </c>
      <c r="BE2" s="1" t="str">
        <f>IF(Bracket!F14 &lt;&gt; "", Bracket!F14, "— Undecided —")</f>
        <v>— Undecided —</v>
      </c>
      <c r="BF2" s="1" t="str">
        <f>IF(Bracket!F46 &lt;&gt; "", Bracket!F46, "— Undecided —")</f>
        <v>— Undecided —</v>
      </c>
      <c r="BG2" s="1" t="str">
        <f>IF(Bracket!O14 &lt;&gt; "", Bracket!O14, "— Undecided —")</f>
        <v>— Undecided —</v>
      </c>
      <c r="BH2" s="1" t="str">
        <f>IF(Bracket!O46 &lt;&gt; "", Bracket!O46, "— Undecided —")</f>
        <v>— Undecided —</v>
      </c>
      <c r="BI2" s="1" t="str">
        <f>IF(Bracket!G22 &lt;&gt; "", Bracket!G22, "— Undecided —")</f>
        <v>— Undecided —</v>
      </c>
      <c r="BJ2" s="1" t="str">
        <f>IF(Bracket!M22 &lt;&gt; "", Bracket!M22, "— Undecided —")</f>
        <v>— Undecided —</v>
      </c>
      <c r="BK2" s="1" t="str">
        <f>IF(Bracket!I29 &lt;&gt; "", Bracket!I29, "— Undecided —")</f>
        <v>— Undecided —</v>
      </c>
    </row>
    <row r="3" spans="1:63" x14ac:dyDescent="0.2">
      <c r="A3" t="str">
        <f>Bracket!C9</f>
        <v>BYE</v>
      </c>
      <c r="B3" t="str">
        <f>Bracket!C13</f>
        <v>BYE</v>
      </c>
      <c r="C3" t="str">
        <f>Bracket!C17</f>
        <v>BYE</v>
      </c>
      <c r="D3" t="str">
        <f>Bracket!C21</f>
        <v>BYE</v>
      </c>
      <c r="E3" t="str">
        <f>Bracket!C25</f>
        <v>BYE</v>
      </c>
      <c r="F3" t="str">
        <f>Bracket!C29</f>
        <v>BYE</v>
      </c>
      <c r="G3" t="str">
        <f>Bracket!C33</f>
        <v>BYE</v>
      </c>
      <c r="H3" t="str">
        <f>Bracket!C37</f>
        <v>BYE</v>
      </c>
      <c r="I3" t="str">
        <f>Bracket!C41</f>
        <v>BYE</v>
      </c>
      <c r="J3" t="str">
        <f>Bracket!C45</f>
        <v>BYE</v>
      </c>
      <c r="K3" t="str">
        <f>Bracket!C49</f>
        <v>BYE</v>
      </c>
      <c r="L3" t="str">
        <f>Bracket!C53</f>
        <v>BYE</v>
      </c>
      <c r="M3" t="str">
        <f>Bracket!C57</f>
        <v>BYE</v>
      </c>
      <c r="N3" t="str">
        <f>Bracket!C61</f>
        <v>BYE</v>
      </c>
      <c r="O3" t="str">
        <f>Bracket!C65</f>
        <v>BYE</v>
      </c>
      <c r="P3" t="str">
        <f>Bracket!C69</f>
        <v>BYE</v>
      </c>
      <c r="Q3" t="str">
        <f>Bracket!R9</f>
        <v>BYE</v>
      </c>
      <c r="R3" t="str">
        <f>Bracket!R13</f>
        <v>BYE</v>
      </c>
      <c r="S3" t="str">
        <f>Bracket!R17</f>
        <v>BYE</v>
      </c>
      <c r="T3" t="str">
        <f>Bracket!R21</f>
        <v>BYE</v>
      </c>
      <c r="U3" t="str">
        <f>Bracket!R25</f>
        <v>BYE</v>
      </c>
      <c r="V3" t="str">
        <f>Bracket!R29</f>
        <v>BYE</v>
      </c>
      <c r="W3" t="str">
        <f>Bracket!R33</f>
        <v>BYE</v>
      </c>
      <c r="X3" t="str">
        <f>Bracket!R37</f>
        <v>BYE</v>
      </c>
      <c r="Y3" t="str">
        <f>Bracket!R41</f>
        <v>BYE</v>
      </c>
      <c r="Z3" t="str">
        <f>Bracket!R45</f>
        <v>BYE</v>
      </c>
      <c r="AA3" t="str">
        <f>Bracket!R49</f>
        <v>BYE</v>
      </c>
      <c r="AB3" t="str">
        <f>Bracket!R53</f>
        <v>BYE</v>
      </c>
      <c r="AC3" t="str">
        <f>Bracket!R57</f>
        <v>BYE</v>
      </c>
      <c r="AD3" t="str">
        <f>Bracket!R61</f>
        <v>BYE</v>
      </c>
      <c r="AE3" t="str">
        <f>Bracket!R65</f>
        <v>BYE</v>
      </c>
      <c r="AF3" t="str">
        <f>Bracket!R69</f>
        <v>BYE</v>
      </c>
      <c r="AG3" t="str">
        <f>IF(Bracket!D12 &lt;&gt; "", Bracket!D12, "— Undecided —")</f>
        <v>BYE</v>
      </c>
      <c r="AH3" t="str">
        <f>IF(Bracket!D20 &lt;&gt; "", Bracket!D20, "— Undecided —")</f>
        <v>Angie Brewer</v>
      </c>
      <c r="AI3" t="str">
        <f>IF(Bracket!D28 &lt;&gt; "", Bracket!D28, "— Undecided —")</f>
        <v>Lia Kohl</v>
      </c>
      <c r="AJ3" t="str">
        <f>IF(Bracket!D36 &lt;&gt; "", Bracket!D36, "— Undecided —")</f>
        <v>Tiffany Strite</v>
      </c>
      <c r="AK3" t="str">
        <f>IF(Bracket!D44 &lt;&gt; "", Bracket!D44, "— Undecided —")</f>
        <v>BYE</v>
      </c>
      <c r="AL3" t="str">
        <f>IF(Bracket!D52 &lt;&gt; "", Bracket!D52, "— Undecided —")</f>
        <v>Becky Sprague</v>
      </c>
      <c r="AM3" t="str">
        <f>IF(Bracket!D60 &lt;&gt; "", Bracket!D60, "— Undecided —")</f>
        <v>Wendy Madison</v>
      </c>
      <c r="AN3" t="str">
        <f>IF(Bracket!D68 &lt;&gt; "", Bracket!D68, "— Undecided —")</f>
        <v>Jasmyn George</v>
      </c>
      <c r="AO3" t="str">
        <f>IF(Bracket!Q12 &lt;&gt; "", Bracket!Q12, "— Undecided —")</f>
        <v>BYE</v>
      </c>
      <c r="AP3" t="str">
        <f>IF(Bracket!Q20 &lt;&gt; "", Bracket!Q20, "— Undecided —")</f>
        <v>Alicia Gossett</v>
      </c>
      <c r="AQ3" t="str">
        <f>IF(Bracket!Q28 &lt;&gt; "", Bracket!Q28, "— Undecided —")</f>
        <v>Jenn Maier</v>
      </c>
      <c r="AR3" t="str">
        <f>IF(Bracket!Q36 &lt;&gt; "", Bracket!Q36, "— Undecided —")</f>
        <v>Reggie Benge</v>
      </c>
      <c r="AS3" t="str">
        <f>IF(Bracket!Q44 &lt;&gt; "", Bracket!Q44, "— Undecided —")</f>
        <v>BYE</v>
      </c>
      <c r="AT3" t="str">
        <f>IF(Bracket!Q52 &lt;&gt; "", Bracket!Q52, "— Undecided —")</f>
        <v>Kristen Parker</v>
      </c>
      <c r="AU3" t="str">
        <f>IF(Bracket!Q60 &lt;&gt; "", Bracket!Q60, "— Undecided —")</f>
        <v>Marla Dieterman</v>
      </c>
      <c r="AV3" t="str">
        <f>IF(Bracket!Q68 &lt;&gt; "", Bracket!Q68, "— Undecided —")</f>
        <v>Rachael Dewald</v>
      </c>
      <c r="AW3" s="1" t="str">
        <f>IF(Bracket!E18 &lt;&gt; "", Bracket!E18, "— Undecided —")</f>
        <v>— Undecided —</v>
      </c>
      <c r="AX3" s="1" t="str">
        <f>IF(Bracket!E34 &lt;&gt; "", Bracket!E34, "— Undecided —")</f>
        <v>Tiffany Strite</v>
      </c>
      <c r="AY3" s="1" t="str">
        <f>IF(Bracket!E50 &lt;&gt; "", Bracket!E50, "— Undecided —")</f>
        <v>— Undecided —</v>
      </c>
      <c r="AZ3" s="1" t="str">
        <f>IF(Bracket!E66 &lt;&gt; "", Bracket!E66, "— Undecided —")</f>
        <v>— Undecided —</v>
      </c>
      <c r="BA3" s="1" t="str">
        <f>IF(Bracket!P18&lt;&gt; "", Bracket!P18, "— Undecided —")</f>
        <v>— Undecided —</v>
      </c>
      <c r="BB3" s="1" t="str">
        <f>IF(Bracket!P34&lt;&gt; "", Bracket!P34, "— Undecided —")</f>
        <v>— Undecided —</v>
      </c>
      <c r="BC3" s="1" t="str">
        <f>IF(Bracket!P50&lt;&gt; "", Bracket!P50, "— Undecided —")</f>
        <v>— Undecided —</v>
      </c>
      <c r="BD3" s="1" t="str">
        <f>IF(Bracket!P66&lt;&gt; "", Bracket!P66, "— Undecided —")</f>
        <v>— Undecided —</v>
      </c>
      <c r="BE3" s="1" t="str">
        <f>IF(Bracket!F30 &lt;&gt; "", Bracket!F30, "— Undecided —")</f>
        <v>— Undecided —</v>
      </c>
      <c r="BF3" s="1" t="str">
        <f>IF(Bracket!F62 &lt;&gt; "", Bracket!F62, "— Undecided —")</f>
        <v>— Undecided —</v>
      </c>
      <c r="BG3" s="1" t="str">
        <f>IF(Bracket!O30 &lt;&gt; "", Bracket!O30, "— Undecided —")</f>
        <v>— Undecided —</v>
      </c>
      <c r="BH3" s="1" t="str">
        <f>IF(Bracket!O62 &lt;&gt; "", Bracket!O62, "— Undecided —")</f>
        <v>— Undecided —</v>
      </c>
      <c r="BI3" s="1" t="str">
        <f>IF(Bracket!G54&lt;&gt; "", Bracket!G54, "— Undecided —")</f>
        <v>— Undecided —</v>
      </c>
      <c r="BJ3" s="1" t="str">
        <f>IF(Bracket!M54&lt;&gt; "", Bracket!M54, "— Undecided —")</f>
        <v>— Undecided —</v>
      </c>
      <c r="BK3" s="1" t="str">
        <f>IF(Bracket!K47&lt;&gt; "", Bracket!K47, "— Undecided —")</f>
        <v>— Undecided —</v>
      </c>
    </row>
  </sheetData>
  <phoneticPr fontId="1" type="noConversion"/>
  <pageMargins left="0.75" right="0.75" top="1" bottom="1" header="0.5" footer="0.5"/>
  <headerFooter alignWithMargins="0"/>
  <ignoredErrors>
    <ignoredError sqref="A3:X3 A2:X2 BK3 BJ2 BJ3 BK2 BI2:BI3 AG2:BH2 AG3:BH3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Bracket</vt:lpstr>
      <vt:lpstr>Tracker</vt:lpstr>
      <vt:lpstr>Validation</vt:lpstr>
      <vt:lpstr>Chart1</vt:lpstr>
      <vt:lpstr>Bracket!Print_Area</vt:lpstr>
      <vt:lpstr>Tracker!Print_Area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cp:lastPrinted>2007-03-12T01:02:51Z</cp:lastPrinted>
  <dcterms:created xsi:type="dcterms:W3CDTF">2014-03-26T08:35:27Z</dcterms:created>
  <dcterms:modified xsi:type="dcterms:W3CDTF">2021-11-27T04:37:22Z</dcterms:modified>
  <cp:version/>
</cp:coreProperties>
</file>